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2"/>
  </bookViews>
  <sheets>
    <sheet name="4) Reihung Gruppen" sheetId="1" r:id="rId1"/>
    <sheet name="5) Reihung Spieler Gruppe " sheetId="2" r:id="rId2"/>
    <sheet name="6) Reihung Spieler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A32" authorId="0">
      <text>
        <r>
          <rPr>
            <b/>
            <sz val="8"/>
            <rFont val="Tahoma"/>
            <family val="0"/>
          </rPr>
          <t>Zum 2. X derselbeGegner.</t>
        </r>
      </text>
    </comment>
    <comment ref="AA38" authorId="0">
      <text>
        <r>
          <rPr>
            <sz val="8"/>
            <rFont val="Tahoma"/>
            <family val="2"/>
          </rPr>
          <t>Zum 2. X derselbeGegner.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A38" authorId="0">
      <text>
        <r>
          <rPr>
            <b/>
            <sz val="8"/>
            <rFont val="Tahoma"/>
            <family val="0"/>
          </rPr>
          <t>Zum 2. X derselbeGegner.</t>
        </r>
      </text>
    </comment>
    <comment ref="AA32" authorId="0">
      <text>
        <r>
          <rPr>
            <sz val="8"/>
            <rFont val="Tahoma"/>
            <family val="2"/>
          </rPr>
          <t>Zum 2. X derselbeGegner.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AA22" authorId="0">
      <text>
        <r>
          <rPr>
            <b/>
            <sz val="8"/>
            <rFont val="Tahoma"/>
            <family val="0"/>
          </rPr>
          <t>Zum 2. X derselbeGegner.</t>
        </r>
      </text>
    </comment>
    <comment ref="AA16" authorId="0">
      <text>
        <r>
          <rPr>
            <sz val="8"/>
            <rFont val="Tahoma"/>
            <family val="2"/>
          </rPr>
          <t>Zum 2. X derselbeGegner.</t>
        </r>
      </text>
    </comment>
  </commentList>
</comments>
</file>

<file path=xl/sharedStrings.xml><?xml version="1.0" encoding="utf-8"?>
<sst xmlns="http://schemas.openxmlformats.org/spreadsheetml/2006/main" count="1595" uniqueCount="191">
  <si>
    <t xml:space="preserve"> </t>
  </si>
  <si>
    <t>Spielmodus:</t>
  </si>
  <si>
    <t>Ausgleichsrunde</t>
  </si>
  <si>
    <t>unverwendbar!</t>
  </si>
  <si>
    <t>3+1</t>
  </si>
  <si>
    <t>6+1</t>
  </si>
  <si>
    <t>7+1</t>
  </si>
  <si>
    <t>die mehrmals die Nr. . . .</t>
  </si>
  <si>
    <t xml:space="preserve">                 </t>
  </si>
  <si>
    <t>16 Spieler</t>
  </si>
  <si>
    <t>Platz</t>
  </si>
  <si>
    <t>Ergebnis</t>
  </si>
  <si>
    <t>als 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</si>
  <si>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</si>
  <si>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</si>
  <si>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</si>
  <si>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</si>
  <si>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</si>
  <si>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</si>
  <si>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</si>
  <si>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</si>
  <si>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</si>
  <si>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</si>
  <si>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>C*</t>
  </si>
  <si>
    <t>B</t>
  </si>
  <si>
    <t>D</t>
  </si>
  <si>
    <t>C</t>
  </si>
  <si>
    <t>A</t>
  </si>
  <si>
    <t>9,16</t>
  </si>
  <si>
    <t>12,15</t>
  </si>
  <si>
    <t>12,16</t>
  </si>
  <si>
    <t>11,16</t>
  </si>
  <si>
    <t>10,12</t>
  </si>
  <si>
    <t>9,10</t>
  </si>
  <si>
    <t>13,15</t>
  </si>
  <si>
    <t>9,12</t>
  </si>
  <si>
    <t>10,13</t>
  </si>
  <si>
    <t>16*</t>
  </si>
  <si>
    <t>9,10,12</t>
  </si>
  <si>
    <t>B*</t>
  </si>
  <si>
    <t>11,14</t>
  </si>
  <si>
    <t>13,14</t>
  </si>
  <si>
    <t>11,13</t>
  </si>
  <si>
    <t>12,14</t>
  </si>
  <si>
    <t>9,13</t>
  </si>
  <si>
    <t>14,16</t>
  </si>
  <si>
    <t>9,14</t>
  </si>
  <si>
    <t>9*,11,13*,14</t>
  </si>
  <si>
    <t>9*,11</t>
  </si>
  <si>
    <t>13*,14</t>
  </si>
  <si>
    <t>10,15</t>
  </si>
  <si>
    <t>10,14</t>
  </si>
  <si>
    <t>15,16</t>
  </si>
  <si>
    <t>10*,15</t>
  </si>
  <si>
    <t>10,15*,16</t>
  </si>
  <si>
    <t>12,13</t>
  </si>
  <si>
    <t>9,11</t>
  </si>
  <si>
    <t>9,15</t>
  </si>
  <si>
    <t>11,15</t>
  </si>
  <si>
    <t>9*,13*</t>
  </si>
  <si>
    <t>13,15*</t>
  </si>
  <si>
    <t>A*</t>
  </si>
  <si>
    <t>10,16</t>
  </si>
  <si>
    <t>13,16</t>
  </si>
  <si>
    <t>13*</t>
  </si>
  <si>
    <t>14,15</t>
  </si>
  <si>
    <t>10,11</t>
  </si>
  <si>
    <t>10*</t>
  </si>
  <si>
    <t>10,11,15*</t>
  </si>
  <si>
    <t>11,16*</t>
  </si>
  <si>
    <t>10,15*</t>
  </si>
  <si>
    <t>11,12</t>
  </si>
  <si>
    <t>11*</t>
  </si>
  <si>
    <t>11,12*</t>
  </si>
  <si>
    <t>9,11*</t>
  </si>
  <si>
    <t>12*,14</t>
  </si>
  <si>
    <t>9,11,16</t>
  </si>
  <si>
    <t>1,8</t>
  </si>
  <si>
    <t>4,7</t>
  </si>
  <si>
    <t>4,8</t>
  </si>
  <si>
    <t>2,4</t>
  </si>
  <si>
    <t>1,2</t>
  </si>
  <si>
    <t>5,7</t>
  </si>
  <si>
    <t>1,7</t>
  </si>
  <si>
    <t>2,5</t>
  </si>
  <si>
    <t>1,2*,8</t>
  </si>
  <si>
    <t>4*</t>
  </si>
  <si>
    <t>4,7,8</t>
  </si>
  <si>
    <t>1,2*</t>
  </si>
  <si>
    <t>3,6</t>
  </si>
  <si>
    <t>5,6</t>
  </si>
  <si>
    <t>3,5</t>
  </si>
  <si>
    <t>1,5</t>
  </si>
  <si>
    <t>6,8</t>
  </si>
  <si>
    <t>1,6</t>
  </si>
  <si>
    <t>3*,5,6*</t>
  </si>
  <si>
    <t>2,7</t>
  </si>
  <si>
    <t>2,6</t>
  </si>
  <si>
    <t>3,8</t>
  </si>
  <si>
    <t>4,6</t>
  </si>
  <si>
    <t>7,8</t>
  </si>
  <si>
    <t>2,6,7,8</t>
  </si>
  <si>
    <t>8*</t>
  </si>
  <si>
    <t>4,5</t>
  </si>
  <si>
    <t>1,3</t>
  </si>
  <si>
    <t>2,8</t>
  </si>
  <si>
    <t>3,7</t>
  </si>
  <si>
    <t>6,7</t>
  </si>
  <si>
    <t>1,2*,3,5</t>
  </si>
  <si>
    <t>5,8</t>
  </si>
  <si>
    <t>1,4</t>
  </si>
  <si>
    <t>6*</t>
  </si>
  <si>
    <t>2*,5</t>
  </si>
  <si>
    <t>2*,4,5*</t>
  </si>
  <si>
    <t>2,3</t>
  </si>
  <si>
    <t>2*</t>
  </si>
  <si>
    <t>2*,7</t>
  </si>
  <si>
    <t>3,4</t>
  </si>
  <si>
    <t>1*</t>
  </si>
  <si>
    <t>1,4,6*</t>
  </si>
  <si>
    <t>4*,6*</t>
  </si>
  <si>
    <t>5,6*</t>
  </si>
  <si>
    <r>
      <t xml:space="preserve">* </t>
    </r>
    <r>
      <rPr>
        <sz val="10"/>
        <rFont val="Arial"/>
        <family val="0"/>
      </rPr>
      <t xml:space="preserve"> =  Nummer in einer Ausgleischsrunde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</si>
  <si>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4. Runde)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</si>
  <si>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7. Runde)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</si>
  <si>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8. Runde)</t>
    </r>
  </si>
  <si>
    <r>
      <t>Spielgleichstand</t>
    </r>
    <r>
      <rPr>
        <b/>
        <sz val="10"/>
        <color indexed="10"/>
        <rFont val="Arial"/>
        <family val="2"/>
      </rPr>
      <t xml:space="preserve"> = 1 Punkt (Games)</t>
    </r>
  </si>
  <si>
    <r>
      <t xml:space="preserve">Mehr Punkte </t>
    </r>
    <r>
      <rPr>
        <b/>
        <sz val="10"/>
        <color indexed="10"/>
        <rFont val="Arial"/>
        <family val="2"/>
      </rPr>
      <t xml:space="preserve">= 2 Punkte; </t>
    </r>
  </si>
  <si>
    <t>Einzelspieler in seiner Gruppe</t>
  </si>
  <si>
    <t>Reihungszahl</t>
  </si>
  <si>
    <t>Reihungswert</t>
  </si>
  <si>
    <t>1-gewonn.</t>
  </si>
  <si>
    <t>2-verlor.</t>
  </si>
  <si>
    <t>Pkt+Verh/10</t>
  </si>
  <si>
    <r>
      <t>T</t>
    </r>
    <r>
      <rPr>
        <b/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D</t>
    </r>
    <r>
      <rPr>
        <b/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g</t>
    </r>
    <r>
      <rPr>
        <b/>
        <sz val="12"/>
        <rFont val="Arial"/>
        <family val="2"/>
      </rPr>
      <t xml:space="preserve">egnerische  Gruppen </t>
    </r>
    <r>
      <rPr>
        <sz val="12"/>
        <rFont val="Arial"/>
        <family val="2"/>
      </rPr>
      <t xml:space="preserve"> mit </t>
    </r>
    <r>
      <rPr>
        <b/>
        <sz val="12"/>
        <color indexed="10"/>
        <rFont val="Arial"/>
        <family val="2"/>
      </rPr>
      <t>_</t>
    </r>
    <r>
      <rPr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 xml:space="preserve">x 8 </t>
    </r>
    <r>
      <rPr>
        <b/>
        <sz val="12"/>
        <rFont val="Arial"/>
        <family val="2"/>
      </rPr>
      <t xml:space="preserve">Spieler </t>
    </r>
    <r>
      <rPr>
        <sz val="12"/>
        <rFont val="Arial"/>
        <family val="2"/>
      </rPr>
      <t xml:space="preserve">auf </t>
    </r>
    <r>
      <rPr>
        <b/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3  F</t>
    </r>
    <r>
      <rPr>
        <b/>
        <sz val="12"/>
        <rFont val="Arial"/>
        <family val="2"/>
      </rPr>
      <t xml:space="preserve">elder mit Pausen:  </t>
    </r>
    <r>
      <rPr>
        <b/>
        <sz val="12"/>
        <color indexed="10"/>
        <rFont val="Arial"/>
        <family val="2"/>
      </rPr>
      <t>R</t>
    </r>
    <r>
      <rPr>
        <b/>
        <sz val="12"/>
        <rFont val="Arial"/>
        <family val="2"/>
      </rPr>
      <t>un</t>
    </r>
    <r>
      <rPr>
        <b/>
        <sz val="12"/>
        <color indexed="10"/>
        <rFont val="Arial"/>
        <family val="2"/>
      </rPr>
      <t>d</t>
    </r>
    <r>
      <rPr>
        <b/>
        <sz val="12"/>
        <rFont val="Arial"/>
        <family val="2"/>
      </rPr>
      <t>en</t>
    </r>
    <r>
      <rPr>
        <sz val="12"/>
        <rFont val="Arial"/>
        <family val="2"/>
      </rPr>
      <t xml:space="preserve">  bis</t>
    </r>
    <r>
      <rPr>
        <b/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 xml:space="preserve">5,  7  </t>
    </r>
    <r>
      <rPr>
        <sz val="12"/>
        <rFont val="Arial"/>
        <family val="2"/>
      </rPr>
      <t xml:space="preserve">oder 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8.</t>
    </r>
  </si>
  <si>
    <r>
      <t xml:space="preserve">T U R N I E R  :  Spielplan Doppel - </t>
    </r>
    <r>
      <rPr>
        <b/>
        <sz val="12"/>
        <rFont val="Arial"/>
        <family val="2"/>
      </rPr>
      <t>Jeder mit jeden Partner aus eigener Gruppe, gegen Gegnergruppe</t>
    </r>
  </si>
  <si>
    <t xml:space="preserve">         Einzelspieler gesamt</t>
  </si>
  <si>
    <t xml:space="preserve">  Auswertung - der Gruppen</t>
  </si>
  <si>
    <r>
      <t xml:space="preserve">Ausgleichsrunde immer </t>
    </r>
    <r>
      <rPr>
        <b/>
        <sz val="10"/>
        <color indexed="10"/>
        <rFont val="Arial"/>
        <family val="2"/>
      </rPr>
      <t>nur eine</t>
    </r>
    <r>
      <rPr>
        <b/>
        <sz val="10"/>
        <color indexed="17"/>
        <rFont val="Arial"/>
        <family val="2"/>
      </rPr>
      <t xml:space="preserve"> am Ende eines Turnieres!</t>
    </r>
  </si>
  <si>
    <t>Spielzeit   20 - 25 Min.</t>
  </si>
  <si>
    <t>Games  mit No Ad-Regel</t>
  </si>
  <si>
    <t>Turnier am 30.01.2013 - Anlage Schneider Harald</t>
  </si>
  <si>
    <t>Edith</t>
  </si>
  <si>
    <t>STEFFLER</t>
  </si>
  <si>
    <t>FASCHING</t>
  </si>
  <si>
    <t>Horst</t>
  </si>
  <si>
    <t>Rudi</t>
  </si>
  <si>
    <t>GÖSSERINGER</t>
  </si>
  <si>
    <t>KALTENERGGER</t>
  </si>
  <si>
    <t>Helmut</t>
  </si>
  <si>
    <t>DOHR</t>
  </si>
  <si>
    <t>OLIPP</t>
  </si>
  <si>
    <t>Martin</t>
  </si>
  <si>
    <t>Pepo</t>
  </si>
  <si>
    <t xml:space="preserve">SALBRECHTER </t>
  </si>
  <si>
    <t>Fritz</t>
  </si>
  <si>
    <t>Ferdinand</t>
  </si>
  <si>
    <t>GODESCHA</t>
  </si>
  <si>
    <t>Ernst</t>
  </si>
  <si>
    <t>HARTL</t>
  </si>
  <si>
    <t>Arthur</t>
  </si>
  <si>
    <t>HATZENBICHLER</t>
  </si>
  <si>
    <t>Otto</t>
  </si>
  <si>
    <t>HAUMER</t>
  </si>
  <si>
    <t>Maja</t>
  </si>
  <si>
    <t>KOMPEIN</t>
  </si>
  <si>
    <t>Richard  (Richi)</t>
  </si>
  <si>
    <t>Kurt</t>
  </si>
  <si>
    <t xml:space="preserve">PASSEGGER </t>
  </si>
  <si>
    <t>Arnulf</t>
  </si>
  <si>
    <t>NAPOWANEZ</t>
  </si>
  <si>
    <r>
      <t>3b)</t>
    </r>
    <r>
      <rPr>
        <b/>
        <sz val="12"/>
        <rFont val="Arial"/>
        <family val="2"/>
      </rPr>
      <t xml:space="preserve"> </t>
    </r>
    <r>
      <rPr>
        <b/>
        <sz val="26"/>
        <rFont val="Arial"/>
        <family val="2"/>
      </rPr>
      <t>TDg_2</t>
    </r>
    <r>
      <rPr>
        <b/>
        <sz val="16"/>
        <rFont val="Arial"/>
        <family val="2"/>
      </rPr>
      <t>x8-</t>
    </r>
    <r>
      <rPr>
        <b/>
        <sz val="26"/>
        <rFont val="Arial"/>
        <family val="2"/>
      </rPr>
      <t>3F;</t>
    </r>
    <r>
      <rPr>
        <b/>
        <sz val="12"/>
        <rFont val="Arial"/>
        <family val="2"/>
      </rPr>
      <t>Rd 4,7,8</t>
    </r>
  </si>
  <si>
    <t>WUTTI</t>
  </si>
  <si>
    <t>Stoff / 24.01.2013</t>
  </si>
  <si>
    <t>8,56</t>
  </si>
  <si>
    <t>9:16</t>
  </si>
  <si>
    <t>9:39</t>
  </si>
  <si>
    <t>10:02</t>
  </si>
  <si>
    <t>10:23</t>
  </si>
  <si>
    <t>10:48</t>
  </si>
  <si>
    <t>11:11</t>
  </si>
  <si>
    <t>11:34</t>
  </si>
  <si>
    <t>11:57</t>
  </si>
  <si>
    <t xml:space="preserve">Runde v-b </t>
  </si>
  <si>
    <t>8 Runden a'  20 + 7x23 Minuten</t>
  </si>
  <si>
    <t>Summe Games</t>
  </si>
  <si>
    <t>181' =</t>
  </si>
  <si>
    <t>je Spieler 6 Runden</t>
  </si>
  <si>
    <t>Games in 25'/48,3   Spieler = I. M. 8 Games je Sp. U. Rd.</t>
  </si>
  <si>
    <r>
      <t>1</t>
    </r>
    <r>
      <rPr>
        <b/>
        <sz val="10"/>
        <rFont val="Arial"/>
        <family val="2"/>
      </rPr>
      <t>6Spieler</t>
    </r>
    <r>
      <rPr>
        <sz val="10"/>
        <rFont val="Arial"/>
        <family val="0"/>
      </rPr>
      <t xml:space="preserve">, </t>
    </r>
  </si>
  <si>
    <r>
      <t>Games in 2</t>
    </r>
    <r>
      <rPr>
        <b/>
        <sz val="10"/>
        <rFont val="Arial"/>
        <family val="2"/>
      </rPr>
      <t>0 '</t>
    </r>
    <r>
      <rPr>
        <sz val="10"/>
        <rFont val="Arial"/>
        <family val="0"/>
      </rPr>
      <t xml:space="preserve">/16 Spieler = I. M. </t>
    </r>
    <r>
      <rPr>
        <b/>
        <sz val="10"/>
        <rFont val="Arial"/>
        <family val="2"/>
      </rPr>
      <t>6 Games je Sp. U. Rd.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</si>
</sst>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7" xfId="0" applyFont="1" applyBorder="1" applyAlignment="1">
      <alignment/>
    </xf>
    <xf numFmtId="0" fontId="0" fillId="0" borderId="7" xfId="0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182" fontId="14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82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7" fillId="0" borderId="4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181" fontId="6" fillId="5" borderId="41" xfId="0" applyNumberFormat="1" applyFont="1" applyFill="1" applyBorder="1" applyAlignment="1">
      <alignment horizontal="center"/>
    </xf>
    <xf numFmtId="181" fontId="6" fillId="5" borderId="42" xfId="0" applyNumberFormat="1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49" fontId="5" fillId="5" borderId="30" xfId="0" applyNumberFormat="1" applyFont="1" applyFill="1" applyBorder="1" applyAlignment="1">
      <alignment horizontal="center"/>
    </xf>
    <xf numFmtId="1" fontId="6" fillId="5" borderId="16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4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5" borderId="43" xfId="0" applyFill="1" applyBorder="1" applyAlignment="1">
      <alignment/>
    </xf>
    <xf numFmtId="0" fontId="5" fillId="5" borderId="4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5" borderId="41" xfId="0" applyNumberFormat="1" applyFont="1" applyFill="1" applyBorder="1" applyAlignment="1">
      <alignment horizontal="center"/>
    </xf>
    <xf numFmtId="1" fontId="0" fillId="5" borderId="42" xfId="0" applyNumberFormat="1" applyFont="1" applyFill="1" applyBorder="1" applyAlignment="1">
      <alignment horizontal="center"/>
    </xf>
    <xf numFmtId="1" fontId="0" fillId="5" borderId="16" xfId="0" applyNumberFormat="1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6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49" xfId="0" applyFont="1" applyBorder="1" applyAlignment="1">
      <alignment horizontal="center" textRotation="90"/>
    </xf>
    <xf numFmtId="0" fontId="24" fillId="0" borderId="13" xfId="0" applyFont="1" applyBorder="1" applyAlignment="1">
      <alignment/>
    </xf>
    <xf numFmtId="0" fontId="25" fillId="0" borderId="4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82" fontId="14" fillId="0" borderId="23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182" fontId="5" fillId="0" borderId="47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left"/>
    </xf>
    <xf numFmtId="1" fontId="0" fillId="0" borderId="52" xfId="0" applyNumberFormat="1" applyFont="1" applyFill="1" applyBorder="1" applyAlignment="1">
      <alignment horizontal="left"/>
    </xf>
    <xf numFmtId="182" fontId="14" fillId="0" borderId="25" xfId="0" applyNumberFormat="1" applyFont="1" applyFill="1" applyBorder="1" applyAlignment="1">
      <alignment horizontal="left"/>
    </xf>
    <xf numFmtId="182" fontId="5" fillId="0" borderId="47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82" fontId="5" fillId="0" borderId="12" xfId="0" applyNumberFormat="1" applyFont="1" applyFill="1" applyBorder="1" applyAlignment="1">
      <alignment horizontal="left"/>
    </xf>
    <xf numFmtId="9" fontId="0" fillId="0" borderId="0" xfId="0" applyNumberFormat="1" applyAlignment="1">
      <alignment horizontal="center"/>
    </xf>
    <xf numFmtId="1" fontId="6" fillId="5" borderId="31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1" fontId="0" fillId="5" borderId="31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3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49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6" fillId="0" borderId="56" xfId="0" applyFont="1" applyFill="1" applyBorder="1" applyAlignment="1">
      <alignment/>
    </xf>
    <xf numFmtId="0" fontId="0" fillId="0" borderId="57" xfId="0" applyBorder="1" applyAlignment="1">
      <alignment/>
    </xf>
    <xf numFmtId="0" fontId="5" fillId="0" borderId="58" xfId="0" applyFont="1" applyFill="1" applyBorder="1" applyAlignment="1">
      <alignment/>
    </xf>
    <xf numFmtId="0" fontId="0" fillId="0" borderId="59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"/>
  <sheetViews>
    <sheetView zoomScale="75" zoomScaleNormal="75" workbookViewId="0" topLeftCell="I8">
      <selection activeCell="AO42" sqref="AO42"/>
    </sheetView>
  </sheetViews>
  <sheetFormatPr defaultColWidth="11.421875" defaultRowHeight="22.5" customHeight="1"/>
  <cols>
    <col min="1" max="1" width="5.421875" style="0" customWidth="1"/>
    <col min="2" max="4" width="5.00390625" style="0" customWidth="1"/>
    <col min="5" max="5" width="4.00390625" style="0" customWidth="1"/>
    <col min="6" max="14" width="5.00390625" style="0" customWidth="1"/>
    <col min="15" max="17" width="5.00390625" style="0" hidden="1" customWidth="1"/>
    <col min="18" max="26" width="5.00390625" style="0" customWidth="1"/>
    <col min="27" max="29" width="5.00390625" style="0" hidden="1" customWidth="1"/>
    <col min="30" max="35" width="5.00390625" style="0" customWidth="1"/>
    <col min="36" max="37" width="5.140625" style="0" hidden="1" customWidth="1"/>
    <col min="38" max="38" width="0.13671875" style="0" hidden="1" customWidth="1"/>
    <col min="39" max="39" width="10.00390625" style="0" customWidth="1"/>
    <col min="40" max="40" width="7.8515625" style="0" customWidth="1"/>
    <col min="41" max="41" width="10.140625" style="0" customWidth="1"/>
    <col min="42" max="42" width="4.7109375" style="0" customWidth="1"/>
    <col min="43" max="43" width="10.00390625" style="0" hidden="1" customWidth="1"/>
    <col min="44" max="44" width="7.8515625" style="0" hidden="1" customWidth="1"/>
    <col min="45" max="45" width="9.8515625" style="0" hidden="1" customWidth="1"/>
    <col min="46" max="46" width="4.7109375" style="0" hidden="1" customWidth="1"/>
    <col min="47" max="47" width="9.8515625" style="0" customWidth="1"/>
    <col min="48" max="48" width="7.7109375" style="0" customWidth="1"/>
    <col min="49" max="49" width="9.8515625" style="0" customWidth="1"/>
    <col min="50" max="50" width="4.7109375" style="0" customWidth="1"/>
    <col min="51" max="51" width="3.00390625" style="2" customWidth="1"/>
    <col min="52" max="52" width="2.7109375" style="2" customWidth="1"/>
    <col min="53" max="53" width="6.7109375" style="0" hidden="1" customWidth="1"/>
    <col min="54" max="54" width="8.7109375" style="0" hidden="1" customWidth="1"/>
    <col min="55" max="55" width="2.7109375" style="0" hidden="1" customWidth="1"/>
    <col min="56" max="56" width="11.28125" style="0" hidden="1" customWidth="1"/>
    <col min="57" max="57" width="7.421875" style="0" hidden="1" customWidth="1"/>
    <col min="58" max="58" width="2.57421875" style="0" hidden="1" customWidth="1"/>
    <col min="59" max="59" width="9.7109375" style="0" hidden="1" customWidth="1"/>
    <col min="60" max="60" width="6.421875" style="0" hidden="1" customWidth="1"/>
    <col min="61" max="61" width="2.57421875" style="0" hidden="1" customWidth="1"/>
    <col min="62" max="62" width="10.00390625" style="0" customWidth="1"/>
    <col min="63" max="63" width="8.7109375" style="0" customWidth="1"/>
    <col min="64" max="64" width="2.57421875" style="0" customWidth="1"/>
    <col min="65" max="65" width="7.57421875" style="0" customWidth="1"/>
    <col min="66" max="66" width="4.00390625" style="0" customWidth="1"/>
    <col min="67" max="16384" width="5.140625" style="0" customWidth="1"/>
  </cols>
  <sheetData>
    <row r="1" spans="11:34" ht="22.5" customHeight="1">
      <c r="K1" s="1" t="s">
        <v>135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 s="2"/>
    </row>
    <row r="2" spans="1:69" ht="22.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BQ2" t="s">
        <v>0</v>
      </c>
    </row>
    <row r="3" spans="7:52" ht="22.5" customHeight="1">
      <c r="G3" s="4" t="s">
        <v>1</v>
      </c>
      <c r="H3" s="4"/>
      <c r="I3" s="4"/>
      <c r="J3" s="6" t="s">
        <v>140</v>
      </c>
      <c r="K3" s="6"/>
      <c r="L3" s="6"/>
      <c r="O3" s="7" t="s">
        <v>139</v>
      </c>
      <c r="P3" s="7"/>
      <c r="Q3" s="7"/>
      <c r="R3" s="7"/>
      <c r="S3" s="5" t="s">
        <v>184</v>
      </c>
      <c r="T3" s="5"/>
      <c r="U3" s="146"/>
      <c r="V3" s="146"/>
      <c r="W3" s="146"/>
      <c r="Y3" s="4" t="s">
        <v>141</v>
      </c>
      <c r="Z3" s="4"/>
      <c r="AA3" s="4"/>
      <c r="AB3" s="3"/>
      <c r="AC3" s="4"/>
      <c r="AD3" s="4"/>
      <c r="AE3" s="3"/>
      <c r="AF3" s="3"/>
      <c r="AG3" s="4"/>
      <c r="AH3" s="7"/>
      <c r="AI3" s="7"/>
      <c r="AJ3" s="7"/>
      <c r="AK3" s="7"/>
      <c r="AL3" s="7"/>
      <c r="AM3" s="7"/>
      <c r="AP3" s="2"/>
      <c r="AQ3" s="2"/>
      <c r="AR3" s="2"/>
      <c r="AY3"/>
      <c r="AZ3"/>
    </row>
    <row r="4" spans="1:60" ht="21" customHeight="1">
      <c r="A4" s="194" t="s">
        <v>171</v>
      </c>
      <c r="B4" s="194"/>
      <c r="C4" s="194"/>
      <c r="D4" s="194"/>
      <c r="E4" s="194"/>
      <c r="F4" s="194"/>
      <c r="G4" s="194"/>
      <c r="H4" s="194"/>
      <c r="I4" s="145"/>
      <c r="J4" s="5" t="s">
        <v>126</v>
      </c>
      <c r="M4" s="7"/>
      <c r="N4" s="7"/>
      <c r="O4" s="7"/>
      <c r="P4" s="7"/>
      <c r="Q4" s="7"/>
      <c r="R4" s="7"/>
      <c r="T4" s="5" t="s">
        <v>127</v>
      </c>
      <c r="U4" s="7"/>
      <c r="V4" s="7"/>
      <c r="W4" s="7"/>
      <c r="X4" s="7"/>
      <c r="Y4" s="143"/>
      <c r="Z4" s="143"/>
      <c r="AA4" s="143"/>
      <c r="AB4" s="143"/>
      <c r="AC4" s="143"/>
      <c r="AD4" s="143"/>
      <c r="AE4" s="144"/>
      <c r="AH4" s="5"/>
      <c r="AJ4" s="7"/>
      <c r="AK4" s="7"/>
      <c r="AL4" s="7"/>
      <c r="AX4" s="161">
        <v>0.55</v>
      </c>
      <c r="AY4"/>
      <c r="AZ4"/>
      <c r="BH4" s="161">
        <v>0.7</v>
      </c>
    </row>
    <row r="5" spans="1:61" ht="21" customHeight="1">
      <c r="A5" s="194"/>
      <c r="B5" s="194"/>
      <c r="C5" s="194"/>
      <c r="D5" s="194"/>
      <c r="E5" s="194"/>
      <c r="F5" s="194"/>
      <c r="G5" s="194"/>
      <c r="H5" s="194"/>
      <c r="I5" s="145"/>
      <c r="J5" s="7"/>
      <c r="K5" s="7"/>
      <c r="L5" s="7"/>
      <c r="M5" s="7"/>
      <c r="N5" s="7"/>
      <c r="O5" s="5" t="s">
        <v>2</v>
      </c>
      <c r="P5" s="5"/>
      <c r="Q5" s="5"/>
      <c r="S5" s="143" t="s">
        <v>138</v>
      </c>
      <c r="W5" s="143"/>
      <c r="X5" s="143"/>
      <c r="Y5" s="144"/>
      <c r="Z5" s="143"/>
      <c r="AA5" s="144"/>
      <c r="AB5" s="144"/>
      <c r="AC5" s="143"/>
      <c r="AD5" s="143"/>
      <c r="AE5" s="144"/>
      <c r="AF5" s="144"/>
      <c r="AG5" s="5" t="s">
        <v>2</v>
      </c>
      <c r="AH5" s="5"/>
      <c r="AI5" s="5"/>
      <c r="AJ5" s="7" t="s">
        <v>3</v>
      </c>
      <c r="AK5" s="7"/>
      <c r="AL5" s="7"/>
      <c r="AM5" s="96" t="s">
        <v>128</v>
      </c>
      <c r="AN5" s="5"/>
      <c r="AO5" s="5"/>
      <c r="AP5" s="147"/>
      <c r="AQ5" s="96" t="s">
        <v>136</v>
      </c>
      <c r="AR5" s="5"/>
      <c r="AS5" s="5"/>
      <c r="AT5" s="140"/>
      <c r="AU5" s="96" t="s">
        <v>137</v>
      </c>
      <c r="AV5" s="5"/>
      <c r="AW5" s="5"/>
      <c r="AX5" s="140"/>
      <c r="AY5" s="108"/>
      <c r="AZ5" s="109"/>
      <c r="BA5" s="8" t="s">
        <v>123</v>
      </c>
      <c r="BB5" s="9"/>
      <c r="BC5" s="9"/>
      <c r="BD5" s="8" t="s">
        <v>124</v>
      </c>
      <c r="BE5" s="9"/>
      <c r="BF5" s="9"/>
      <c r="BG5" s="8" t="s">
        <v>125</v>
      </c>
      <c r="BH5" s="9"/>
      <c r="BI5" s="10"/>
    </row>
    <row r="6" spans="1:61" ht="21" customHeight="1" thickBot="1">
      <c r="A6" s="141" t="s">
        <v>173</v>
      </c>
      <c r="B6" s="142"/>
      <c r="C6" s="142"/>
      <c r="D6" s="185" t="s">
        <v>183</v>
      </c>
      <c r="F6" s="186" t="s">
        <v>174</v>
      </c>
      <c r="G6" s="187">
        <v>1</v>
      </c>
      <c r="H6" s="188" t="s">
        <v>175</v>
      </c>
      <c r="I6" s="11"/>
      <c r="J6" s="12">
        <v>2</v>
      </c>
      <c r="K6" s="189" t="s">
        <v>176</v>
      </c>
      <c r="L6" s="11"/>
      <c r="M6" s="125">
        <v>3</v>
      </c>
      <c r="N6" s="189" t="s">
        <v>177</v>
      </c>
      <c r="O6" s="132"/>
      <c r="P6" s="133" t="s">
        <v>4</v>
      </c>
      <c r="Q6" s="14"/>
      <c r="R6" s="15"/>
      <c r="S6" s="16">
        <v>4</v>
      </c>
      <c r="T6" s="190" t="s">
        <v>178</v>
      </c>
      <c r="U6" s="11"/>
      <c r="V6" s="17">
        <v>5</v>
      </c>
      <c r="W6" s="189" t="s">
        <v>179</v>
      </c>
      <c r="X6" s="11"/>
      <c r="Y6" s="17">
        <v>6</v>
      </c>
      <c r="Z6" s="189" t="s">
        <v>180</v>
      </c>
      <c r="AA6" s="123"/>
      <c r="AB6" s="124" t="s">
        <v>5</v>
      </c>
      <c r="AC6" s="18"/>
      <c r="AD6" s="11"/>
      <c r="AE6" s="125">
        <v>7</v>
      </c>
      <c r="AF6" s="189" t="s">
        <v>181</v>
      </c>
      <c r="AG6" s="163"/>
      <c r="AH6" s="164" t="s">
        <v>6</v>
      </c>
      <c r="AI6" s="189" t="s">
        <v>182</v>
      </c>
      <c r="AJ6" s="11"/>
      <c r="AK6" s="94">
        <v>8</v>
      </c>
      <c r="AL6" s="13"/>
      <c r="AM6" s="97"/>
      <c r="AN6" s="98" t="s">
        <v>130</v>
      </c>
      <c r="AO6" s="99"/>
      <c r="AP6" s="195" t="s">
        <v>129</v>
      </c>
      <c r="AQ6" s="97"/>
      <c r="AR6" s="98" t="s">
        <v>130</v>
      </c>
      <c r="AS6" s="99"/>
      <c r="AT6" s="197" t="s">
        <v>129</v>
      </c>
      <c r="AU6" s="105"/>
      <c r="AV6" s="98" t="s">
        <v>130</v>
      </c>
      <c r="AW6" s="99"/>
      <c r="AX6" s="197" t="s">
        <v>129</v>
      </c>
      <c r="AY6" s="110"/>
      <c r="AZ6" s="107"/>
      <c r="BA6" s="19" t="s">
        <v>7</v>
      </c>
      <c r="BB6" s="20"/>
      <c r="BC6" s="21"/>
      <c r="BD6" s="19" t="s">
        <v>7</v>
      </c>
      <c r="BE6" s="20"/>
      <c r="BF6" s="21"/>
      <c r="BG6" s="19" t="s">
        <v>7</v>
      </c>
      <c r="BH6" s="20"/>
      <c r="BI6" s="22"/>
    </row>
    <row r="7" spans="1:61" ht="21" customHeight="1">
      <c r="A7" s="23"/>
      <c r="B7" s="199" t="s">
        <v>8</v>
      </c>
      <c r="C7" s="200"/>
      <c r="D7" s="24" t="s">
        <v>9</v>
      </c>
      <c r="E7" s="24"/>
      <c r="F7" s="25" t="s">
        <v>10</v>
      </c>
      <c r="G7" s="26" t="s">
        <v>11</v>
      </c>
      <c r="H7" s="27"/>
      <c r="I7" s="25" t="s">
        <v>10</v>
      </c>
      <c r="J7" s="26" t="s">
        <v>11</v>
      </c>
      <c r="K7" s="27"/>
      <c r="L7" s="25" t="s">
        <v>10</v>
      </c>
      <c r="M7" s="126" t="s">
        <v>11</v>
      </c>
      <c r="N7" s="27"/>
      <c r="O7" s="25" t="s">
        <v>10</v>
      </c>
      <c r="P7" s="26" t="s">
        <v>11</v>
      </c>
      <c r="Q7" s="29"/>
      <c r="R7" s="28" t="s">
        <v>10</v>
      </c>
      <c r="S7" s="5" t="s">
        <v>11</v>
      </c>
      <c r="T7" s="30"/>
      <c r="U7" s="25" t="s">
        <v>10</v>
      </c>
      <c r="V7" s="26" t="s">
        <v>11</v>
      </c>
      <c r="W7" s="27"/>
      <c r="X7" s="25" t="s">
        <v>10</v>
      </c>
      <c r="Y7" s="26" t="s">
        <v>11</v>
      </c>
      <c r="Z7" s="27"/>
      <c r="AA7" s="25" t="s">
        <v>10</v>
      </c>
      <c r="AB7" s="26" t="s">
        <v>11</v>
      </c>
      <c r="AC7" s="31"/>
      <c r="AD7" s="25" t="s">
        <v>10</v>
      </c>
      <c r="AE7" s="126" t="s">
        <v>11</v>
      </c>
      <c r="AF7" s="27"/>
      <c r="AG7" s="25" t="s">
        <v>10</v>
      </c>
      <c r="AH7" s="126" t="s">
        <v>11</v>
      </c>
      <c r="AI7" s="27"/>
      <c r="AJ7" s="25" t="s">
        <v>10</v>
      </c>
      <c r="AK7" s="26" t="s">
        <v>11</v>
      </c>
      <c r="AL7" s="27"/>
      <c r="AM7" s="150" t="s">
        <v>131</v>
      </c>
      <c r="AN7" s="100" t="s">
        <v>132</v>
      </c>
      <c r="AO7" s="101" t="s">
        <v>133</v>
      </c>
      <c r="AP7" s="195"/>
      <c r="AQ7" s="150" t="s">
        <v>131</v>
      </c>
      <c r="AR7" s="100" t="s">
        <v>132</v>
      </c>
      <c r="AS7" s="101" t="s">
        <v>133</v>
      </c>
      <c r="AT7" s="197"/>
      <c r="AU7" s="150" t="s">
        <v>131</v>
      </c>
      <c r="AV7" s="100" t="s">
        <v>132</v>
      </c>
      <c r="AW7" s="101" t="s">
        <v>133</v>
      </c>
      <c r="AX7" s="197"/>
      <c r="AY7" s="110"/>
      <c r="AZ7" s="107"/>
      <c r="BA7" s="19" t="s">
        <v>12</v>
      </c>
      <c r="BB7" s="32"/>
      <c r="BC7" s="33"/>
      <c r="BD7" s="19" t="s">
        <v>12</v>
      </c>
      <c r="BE7" s="32"/>
      <c r="BF7" s="33"/>
      <c r="BG7" s="19" t="s">
        <v>12</v>
      </c>
      <c r="BH7" s="32"/>
      <c r="BI7" s="34"/>
    </row>
    <row r="8" spans="1:61" ht="21" customHeight="1" thickBot="1">
      <c r="A8" s="35" t="s">
        <v>13</v>
      </c>
      <c r="B8" s="36" t="s">
        <v>14</v>
      </c>
      <c r="C8" s="37"/>
      <c r="D8" s="201"/>
      <c r="E8" s="202"/>
      <c r="F8" s="38" t="s">
        <v>15</v>
      </c>
      <c r="G8" s="39" t="s">
        <v>16</v>
      </c>
      <c r="H8" s="40" t="s">
        <v>17</v>
      </c>
      <c r="I8" s="38" t="s">
        <v>15</v>
      </c>
      <c r="J8" s="39" t="s">
        <v>16</v>
      </c>
      <c r="K8" s="40" t="s">
        <v>17</v>
      </c>
      <c r="L8" s="127" t="s">
        <v>15</v>
      </c>
      <c r="M8" s="128" t="s">
        <v>16</v>
      </c>
      <c r="N8" s="129" t="s">
        <v>17</v>
      </c>
      <c r="O8" s="38" t="s">
        <v>15</v>
      </c>
      <c r="P8" s="39" t="s">
        <v>16</v>
      </c>
      <c r="Q8" s="43" t="s">
        <v>17</v>
      </c>
      <c r="R8" s="41" t="s">
        <v>15</v>
      </c>
      <c r="S8" s="42" t="s">
        <v>16</v>
      </c>
      <c r="T8" s="44" t="s">
        <v>17</v>
      </c>
      <c r="U8" s="38" t="s">
        <v>15</v>
      </c>
      <c r="V8" s="39" t="s">
        <v>16</v>
      </c>
      <c r="W8" s="40" t="s">
        <v>17</v>
      </c>
      <c r="X8" s="38" t="s">
        <v>15</v>
      </c>
      <c r="Y8" s="39" t="s">
        <v>16</v>
      </c>
      <c r="Z8" s="40" t="s">
        <v>17</v>
      </c>
      <c r="AA8" s="38" t="s">
        <v>15</v>
      </c>
      <c r="AB8" s="39" t="s">
        <v>16</v>
      </c>
      <c r="AC8" s="45" t="s">
        <v>17</v>
      </c>
      <c r="AD8" s="127" t="s">
        <v>15</v>
      </c>
      <c r="AE8" s="128" t="s">
        <v>16</v>
      </c>
      <c r="AF8" s="129" t="s">
        <v>17</v>
      </c>
      <c r="AG8" s="127" t="s">
        <v>15</v>
      </c>
      <c r="AH8" s="128" t="s">
        <v>16</v>
      </c>
      <c r="AI8" s="129" t="s">
        <v>17</v>
      </c>
      <c r="AJ8" s="38" t="s">
        <v>15</v>
      </c>
      <c r="AK8" s="39" t="s">
        <v>16</v>
      </c>
      <c r="AL8" s="40" t="s">
        <v>17</v>
      </c>
      <c r="AM8" s="102" t="s">
        <v>18</v>
      </c>
      <c r="AN8" s="103" t="s">
        <v>19</v>
      </c>
      <c r="AO8" s="104" t="s">
        <v>133</v>
      </c>
      <c r="AP8" s="196"/>
      <c r="AQ8" s="102" t="s">
        <v>18</v>
      </c>
      <c r="AR8" s="103" t="s">
        <v>19</v>
      </c>
      <c r="AS8" s="104" t="s">
        <v>133</v>
      </c>
      <c r="AT8" s="198"/>
      <c r="AU8" s="106" t="s">
        <v>18</v>
      </c>
      <c r="AV8" s="103" t="s">
        <v>19</v>
      </c>
      <c r="AW8" s="104" t="s">
        <v>133</v>
      </c>
      <c r="AX8" s="198"/>
      <c r="AY8" s="110"/>
      <c r="AZ8" s="107"/>
      <c r="BA8" s="46" t="s">
        <v>20</v>
      </c>
      <c r="BB8" s="47" t="s">
        <v>21</v>
      </c>
      <c r="BC8" s="48" t="s">
        <v>22</v>
      </c>
      <c r="BD8" s="46" t="s">
        <v>20</v>
      </c>
      <c r="BE8" s="47" t="s">
        <v>21</v>
      </c>
      <c r="BF8" s="48" t="s">
        <v>22</v>
      </c>
      <c r="BG8" s="46" t="s">
        <v>20</v>
      </c>
      <c r="BH8" s="47" t="s">
        <v>21</v>
      </c>
      <c r="BI8" s="48" t="s">
        <v>22</v>
      </c>
    </row>
    <row r="9" spans="1:61" ht="20.25" customHeight="1">
      <c r="A9" s="49"/>
      <c r="B9" s="134" t="s">
        <v>164</v>
      </c>
      <c r="C9" s="135"/>
      <c r="D9" s="135"/>
      <c r="E9" s="135"/>
      <c r="F9" s="50" t="s">
        <v>23</v>
      </c>
      <c r="G9" s="116">
        <v>1</v>
      </c>
      <c r="H9" s="117">
        <v>8</v>
      </c>
      <c r="I9" s="50" t="s">
        <v>24</v>
      </c>
      <c r="J9" s="116">
        <v>2</v>
      </c>
      <c r="K9" s="117">
        <v>6</v>
      </c>
      <c r="L9" s="88" t="s">
        <v>25</v>
      </c>
      <c r="M9" s="89">
        <v>0</v>
      </c>
      <c r="N9" s="90">
        <v>0</v>
      </c>
      <c r="O9" s="50" t="s">
        <v>24</v>
      </c>
      <c r="P9" s="116"/>
      <c r="Q9" s="117"/>
      <c r="R9" s="50" t="s">
        <v>26</v>
      </c>
      <c r="S9" s="116">
        <v>2</v>
      </c>
      <c r="T9" s="117">
        <v>6</v>
      </c>
      <c r="U9" s="50" t="s">
        <v>27</v>
      </c>
      <c r="V9" s="116">
        <v>4</v>
      </c>
      <c r="W9" s="117">
        <v>4</v>
      </c>
      <c r="X9" s="50" t="s">
        <v>26</v>
      </c>
      <c r="Y9" s="116">
        <v>0</v>
      </c>
      <c r="Z9" s="117">
        <v>9</v>
      </c>
      <c r="AA9" s="121"/>
      <c r="AB9" s="118"/>
      <c r="AC9" s="119"/>
      <c r="AD9" s="50" t="s">
        <v>24</v>
      </c>
      <c r="AE9" s="116">
        <v>4</v>
      </c>
      <c r="AF9" s="117">
        <v>4</v>
      </c>
      <c r="AG9" s="121"/>
      <c r="AH9" s="118"/>
      <c r="AI9" s="119"/>
      <c r="AJ9" s="88" t="s">
        <v>24</v>
      </c>
      <c r="AK9" s="89"/>
      <c r="AL9" s="90">
        <v>0</v>
      </c>
      <c r="AM9" s="152">
        <f>AH9+AE9+AB9+Y9+V9+S9+P9+M9+J9+G9</f>
        <v>13</v>
      </c>
      <c r="AN9" s="153">
        <f>AI9+AF9+AC9+Z9+W9+T9+Q9+N9+K9+H9</f>
        <v>37</v>
      </c>
      <c r="AO9" s="148">
        <f>AO10</f>
        <v>2.0351</v>
      </c>
      <c r="AP9" s="165"/>
      <c r="AQ9" s="152">
        <f aca="true" t="shared" si="0" ref="AQ9:AQ40">AM9</f>
        <v>13</v>
      </c>
      <c r="AR9" s="153">
        <f aca="true" t="shared" si="1" ref="AR9:AR40">AN9</f>
        <v>37</v>
      </c>
      <c r="AS9" s="148">
        <f>AS10</f>
        <v>2.0351</v>
      </c>
      <c r="AT9" s="165"/>
      <c r="AU9" s="152"/>
      <c r="AV9" s="153"/>
      <c r="AW9" s="51"/>
      <c r="AX9" s="165"/>
      <c r="AY9" s="110"/>
      <c r="AZ9" s="107"/>
      <c r="BA9" s="52"/>
      <c r="BB9" s="53"/>
      <c r="BC9" s="54"/>
      <c r="BD9" s="52"/>
      <c r="BE9" s="53"/>
      <c r="BF9" s="54"/>
      <c r="BG9" s="52"/>
      <c r="BH9" s="53"/>
      <c r="BI9" s="54"/>
    </row>
    <row r="10" spans="1:61" ht="21" customHeight="1" thickBot="1">
      <c r="A10" s="55">
        <v>1</v>
      </c>
      <c r="B10" s="137" t="s">
        <v>165</v>
      </c>
      <c r="C10" s="138"/>
      <c r="D10" s="138"/>
      <c r="E10" s="138"/>
      <c r="F10" s="56">
        <v>8</v>
      </c>
      <c r="G10" s="57" t="s">
        <v>28</v>
      </c>
      <c r="H10" s="58">
        <v>0</v>
      </c>
      <c r="I10" s="56">
        <v>3</v>
      </c>
      <c r="J10" s="57" t="s">
        <v>29</v>
      </c>
      <c r="K10" s="58">
        <v>0</v>
      </c>
      <c r="L10" s="91">
        <v>7</v>
      </c>
      <c r="M10" s="92" t="s">
        <v>30</v>
      </c>
      <c r="N10" s="93">
        <v>0</v>
      </c>
      <c r="O10" s="56">
        <v>7</v>
      </c>
      <c r="P10" s="57" t="s">
        <v>31</v>
      </c>
      <c r="Q10" s="58"/>
      <c r="R10" s="56">
        <v>5</v>
      </c>
      <c r="S10" s="59" t="s">
        <v>32</v>
      </c>
      <c r="T10" s="60">
        <v>0</v>
      </c>
      <c r="U10" s="56">
        <v>2</v>
      </c>
      <c r="V10" s="57" t="s">
        <v>33</v>
      </c>
      <c r="W10" s="58">
        <v>1</v>
      </c>
      <c r="X10" s="56">
        <v>4</v>
      </c>
      <c r="Y10" s="57" t="s">
        <v>34</v>
      </c>
      <c r="Z10" s="58">
        <v>0</v>
      </c>
      <c r="AA10" s="122"/>
      <c r="AB10" s="92"/>
      <c r="AC10" s="120"/>
      <c r="AD10" s="56">
        <v>7</v>
      </c>
      <c r="AE10" s="59" t="s">
        <v>35</v>
      </c>
      <c r="AF10" s="60">
        <v>1</v>
      </c>
      <c r="AG10" s="122"/>
      <c r="AH10" s="92"/>
      <c r="AI10" s="120"/>
      <c r="AJ10" s="91">
        <v>6</v>
      </c>
      <c r="AK10" s="92" t="s">
        <v>36</v>
      </c>
      <c r="AL10" s="93">
        <v>0</v>
      </c>
      <c r="AM10" s="61">
        <f>ROUND(AM9/AN9,4)</f>
        <v>0.3514</v>
      </c>
      <c r="AN10" s="62">
        <f aca="true" t="shared" si="2" ref="AN10:AN40">AI10+AF10+AC10+Z10+W10+T10+Q10+N10+K10+H10</f>
        <v>2</v>
      </c>
      <c r="AO10" s="149">
        <f>ROUND(AN10+AM10/10,4)</f>
        <v>2.0351</v>
      </c>
      <c r="AP10" s="166"/>
      <c r="AQ10" s="61">
        <f t="shared" si="0"/>
        <v>0.3514</v>
      </c>
      <c r="AR10" s="62">
        <f t="shared" si="1"/>
        <v>2</v>
      </c>
      <c r="AS10" s="149">
        <f>AO10</f>
        <v>2.0351</v>
      </c>
      <c r="AT10" s="166"/>
      <c r="AU10" s="151"/>
      <c r="AV10" s="154"/>
      <c r="AW10" s="63"/>
      <c r="AX10" s="166"/>
      <c r="AY10" s="111">
        <v>1</v>
      </c>
      <c r="AZ10" s="112"/>
      <c r="BA10" s="64" t="s">
        <v>37</v>
      </c>
      <c r="BB10" s="65"/>
      <c r="BC10" s="66"/>
      <c r="BD10" s="64" t="s">
        <v>38</v>
      </c>
      <c r="BE10" s="65"/>
      <c r="BF10" s="66"/>
      <c r="BG10" s="64">
        <v>10.12</v>
      </c>
      <c r="BH10" s="65">
        <v>9.12</v>
      </c>
      <c r="BI10" s="66"/>
    </row>
    <row r="11" spans="1:61" ht="21" customHeight="1">
      <c r="A11" s="49"/>
      <c r="B11" s="134" t="s">
        <v>158</v>
      </c>
      <c r="C11" s="135"/>
      <c r="D11" s="135"/>
      <c r="E11" s="135"/>
      <c r="F11" s="50" t="s">
        <v>24</v>
      </c>
      <c r="G11" s="116">
        <v>3</v>
      </c>
      <c r="H11" s="117">
        <v>4</v>
      </c>
      <c r="I11" s="88" t="s">
        <v>27</v>
      </c>
      <c r="J11" s="89">
        <v>0</v>
      </c>
      <c r="K11" s="90">
        <v>0</v>
      </c>
      <c r="L11" s="50" t="s">
        <v>26</v>
      </c>
      <c r="M11" s="116">
        <v>1</v>
      </c>
      <c r="N11" s="117">
        <v>6</v>
      </c>
      <c r="O11" s="50" t="s">
        <v>27</v>
      </c>
      <c r="P11" s="116"/>
      <c r="Q11" s="117"/>
      <c r="R11" s="88" t="s">
        <v>24</v>
      </c>
      <c r="S11" s="89">
        <v>0</v>
      </c>
      <c r="T11" s="90">
        <v>0</v>
      </c>
      <c r="U11" s="50" t="s">
        <v>27</v>
      </c>
      <c r="V11" s="116">
        <v>4</v>
      </c>
      <c r="W11" s="117">
        <v>4</v>
      </c>
      <c r="X11" s="50" t="s">
        <v>39</v>
      </c>
      <c r="Y11" s="116">
        <v>4</v>
      </c>
      <c r="Z11" s="117">
        <v>3</v>
      </c>
      <c r="AA11" s="50" t="s">
        <v>24</v>
      </c>
      <c r="AB11" s="116"/>
      <c r="AC11" s="117"/>
      <c r="AD11" s="50" t="s">
        <v>27</v>
      </c>
      <c r="AE11" s="116">
        <v>0</v>
      </c>
      <c r="AF11" s="117">
        <v>6</v>
      </c>
      <c r="AG11" s="50" t="s">
        <v>26</v>
      </c>
      <c r="AH11" s="116">
        <v>0</v>
      </c>
      <c r="AI11" s="117">
        <v>7</v>
      </c>
      <c r="AJ11" s="88" t="s">
        <v>26</v>
      </c>
      <c r="AK11" s="89"/>
      <c r="AL11" s="90">
        <v>0</v>
      </c>
      <c r="AM11" s="152">
        <f>AH11+AE11+AB11+Y11+V11+S11+P11+M11+J11+G11</f>
        <v>12</v>
      </c>
      <c r="AN11" s="153">
        <f t="shared" si="2"/>
        <v>30</v>
      </c>
      <c r="AO11" s="148">
        <f>AO12</f>
        <v>3.04</v>
      </c>
      <c r="AP11" s="165"/>
      <c r="AQ11" s="152">
        <f t="shared" si="0"/>
        <v>12</v>
      </c>
      <c r="AR11" s="153">
        <f t="shared" si="1"/>
        <v>30</v>
      </c>
      <c r="AS11" s="148">
        <f>AS12</f>
        <v>3.04</v>
      </c>
      <c r="AT11" s="165"/>
      <c r="AU11" s="152"/>
      <c r="AV11" s="153"/>
      <c r="AW11" s="51"/>
      <c r="AX11" s="165"/>
      <c r="AY11" s="110"/>
      <c r="AZ11" s="107"/>
      <c r="BA11" s="67"/>
      <c r="BB11" s="68"/>
      <c r="BC11" s="69"/>
      <c r="BD11" s="67"/>
      <c r="BE11" s="68"/>
      <c r="BF11" s="69"/>
      <c r="BG11" s="67"/>
      <c r="BH11" s="68"/>
      <c r="BI11" s="69"/>
    </row>
    <row r="12" spans="1:61" ht="21" customHeight="1" thickBot="1">
      <c r="A12" s="55">
        <v>2</v>
      </c>
      <c r="B12" s="137" t="s">
        <v>159</v>
      </c>
      <c r="C12" s="138"/>
      <c r="D12" s="138"/>
      <c r="E12" s="138"/>
      <c r="F12" s="56">
        <v>7</v>
      </c>
      <c r="G12" s="57" t="s">
        <v>40</v>
      </c>
      <c r="H12" s="58">
        <v>0</v>
      </c>
      <c r="I12" s="91">
        <v>8</v>
      </c>
      <c r="J12" s="92" t="s">
        <v>41</v>
      </c>
      <c r="K12" s="93">
        <v>0</v>
      </c>
      <c r="L12" s="56">
        <v>6</v>
      </c>
      <c r="M12" s="59" t="s">
        <v>42</v>
      </c>
      <c r="N12" s="60">
        <v>0</v>
      </c>
      <c r="O12" s="56">
        <v>8</v>
      </c>
      <c r="P12" s="57" t="s">
        <v>43</v>
      </c>
      <c r="Q12" s="58"/>
      <c r="R12" s="91">
        <v>4</v>
      </c>
      <c r="S12" s="92" t="s">
        <v>44</v>
      </c>
      <c r="T12" s="93">
        <v>0</v>
      </c>
      <c r="U12" s="56">
        <v>1</v>
      </c>
      <c r="V12" s="57" t="s">
        <v>33</v>
      </c>
      <c r="W12" s="58">
        <v>1</v>
      </c>
      <c r="X12" s="56">
        <v>3</v>
      </c>
      <c r="Y12" s="57" t="s">
        <v>45</v>
      </c>
      <c r="Z12" s="58">
        <v>2</v>
      </c>
      <c r="AA12" s="56">
        <v>4</v>
      </c>
      <c r="AB12" s="57" t="s">
        <v>44</v>
      </c>
      <c r="AC12" s="58"/>
      <c r="AD12" s="56">
        <v>4</v>
      </c>
      <c r="AE12" s="59" t="s">
        <v>41</v>
      </c>
      <c r="AF12" s="60">
        <v>0</v>
      </c>
      <c r="AG12" s="56">
        <v>5</v>
      </c>
      <c r="AH12" s="57" t="s">
        <v>44</v>
      </c>
      <c r="AI12" s="70">
        <v>0</v>
      </c>
      <c r="AJ12" s="91">
        <v>5</v>
      </c>
      <c r="AK12" s="92" t="s">
        <v>46</v>
      </c>
      <c r="AL12" s="93">
        <v>0</v>
      </c>
      <c r="AM12" s="61">
        <f>ROUND(AM11/AN11,4)</f>
        <v>0.4</v>
      </c>
      <c r="AN12" s="62">
        <f t="shared" si="2"/>
        <v>3</v>
      </c>
      <c r="AO12" s="149">
        <f>ROUND(AN12+AM12/10,4)</f>
        <v>3.04</v>
      </c>
      <c r="AP12" s="166"/>
      <c r="AQ12" s="61">
        <f t="shared" si="0"/>
        <v>0.4</v>
      </c>
      <c r="AR12" s="62">
        <f t="shared" si="1"/>
        <v>3</v>
      </c>
      <c r="AS12" s="149">
        <f>AO12</f>
        <v>3.04</v>
      </c>
      <c r="AT12" s="166"/>
      <c r="AU12" s="151"/>
      <c r="AV12" s="154"/>
      <c r="AW12" s="63"/>
      <c r="AX12" s="166"/>
      <c r="AY12" s="111">
        <v>2</v>
      </c>
      <c r="AZ12" s="112"/>
      <c r="BA12" s="64">
        <v>11.14</v>
      </c>
      <c r="BB12" s="65"/>
      <c r="BC12" s="66"/>
      <c r="BD12" s="65" t="s">
        <v>47</v>
      </c>
      <c r="BE12" s="65"/>
      <c r="BF12" s="66"/>
      <c r="BG12" s="64" t="s">
        <v>48</v>
      </c>
      <c r="BH12" s="65" t="s">
        <v>49</v>
      </c>
      <c r="BI12" s="66"/>
    </row>
    <row r="13" spans="1:61" ht="21" customHeight="1">
      <c r="A13" s="49"/>
      <c r="B13" s="134" t="s">
        <v>162</v>
      </c>
      <c r="C13" s="135"/>
      <c r="D13" s="135"/>
      <c r="E13" s="135"/>
      <c r="F13" s="88" t="s">
        <v>26</v>
      </c>
      <c r="G13" s="89">
        <v>0</v>
      </c>
      <c r="H13" s="90">
        <v>0</v>
      </c>
      <c r="I13" s="50" t="s">
        <v>24</v>
      </c>
      <c r="J13" s="116">
        <v>2</v>
      </c>
      <c r="K13" s="117">
        <v>6</v>
      </c>
      <c r="L13" s="50" t="s">
        <v>24</v>
      </c>
      <c r="M13" s="116">
        <v>4</v>
      </c>
      <c r="N13" s="117">
        <v>3</v>
      </c>
      <c r="O13" s="50" t="s">
        <v>26</v>
      </c>
      <c r="P13" s="116"/>
      <c r="Q13" s="117"/>
      <c r="R13" s="50" t="s">
        <v>39</v>
      </c>
      <c r="S13" s="116">
        <v>4</v>
      </c>
      <c r="T13" s="117">
        <v>4</v>
      </c>
      <c r="U13" s="50" t="s">
        <v>26</v>
      </c>
      <c r="V13" s="116">
        <v>5</v>
      </c>
      <c r="W13" s="117">
        <v>2</v>
      </c>
      <c r="X13" s="50" t="s">
        <v>39</v>
      </c>
      <c r="Y13" s="116">
        <v>4</v>
      </c>
      <c r="Z13" s="117">
        <v>3</v>
      </c>
      <c r="AA13" s="121"/>
      <c r="AB13" s="118"/>
      <c r="AC13" s="119"/>
      <c r="AD13" s="50" t="s">
        <v>26</v>
      </c>
      <c r="AE13" s="116">
        <v>3</v>
      </c>
      <c r="AF13" s="117">
        <v>4</v>
      </c>
      <c r="AG13" s="121"/>
      <c r="AH13" s="118"/>
      <c r="AI13" s="119"/>
      <c r="AJ13" s="88" t="s">
        <v>25</v>
      </c>
      <c r="AK13" s="89"/>
      <c r="AL13" s="90">
        <v>0</v>
      </c>
      <c r="AM13" s="152">
        <f>AH13+AE13+AB13+Y13+V13+S13+P13+M13+J13+G13</f>
        <v>22</v>
      </c>
      <c r="AN13" s="153">
        <f t="shared" si="2"/>
        <v>22</v>
      </c>
      <c r="AO13" s="148">
        <f>AO14</f>
        <v>7.1</v>
      </c>
      <c r="AP13" s="165"/>
      <c r="AQ13" s="152">
        <f t="shared" si="0"/>
        <v>22</v>
      </c>
      <c r="AR13" s="153">
        <f t="shared" si="1"/>
        <v>22</v>
      </c>
      <c r="AS13" s="148">
        <f>AS14</f>
        <v>7.1</v>
      </c>
      <c r="AT13" s="165"/>
      <c r="AU13" s="152"/>
      <c r="AV13" s="153"/>
      <c r="AW13" s="51"/>
      <c r="AX13" s="165"/>
      <c r="AY13" s="110"/>
      <c r="AZ13" s="107"/>
      <c r="BA13" s="67"/>
      <c r="BB13" s="68"/>
      <c r="BC13" s="69"/>
      <c r="BD13" s="67"/>
      <c r="BE13" s="68"/>
      <c r="BF13" s="69"/>
      <c r="BG13" s="67"/>
      <c r="BH13" s="68"/>
      <c r="BI13" s="69"/>
    </row>
    <row r="14" spans="1:61" ht="21" customHeight="1" thickBot="1">
      <c r="A14" s="55">
        <v>3</v>
      </c>
      <c r="B14" s="137" t="s">
        <v>163</v>
      </c>
      <c r="C14" s="138"/>
      <c r="D14" s="138"/>
      <c r="E14" s="138"/>
      <c r="F14" s="91">
        <v>6</v>
      </c>
      <c r="G14" s="92" t="s">
        <v>50</v>
      </c>
      <c r="H14" s="93">
        <v>0</v>
      </c>
      <c r="I14" s="56">
        <v>1</v>
      </c>
      <c r="J14" s="57" t="s">
        <v>29</v>
      </c>
      <c r="K14" s="58">
        <v>0</v>
      </c>
      <c r="L14" s="56">
        <v>5</v>
      </c>
      <c r="M14" s="59" t="s">
        <v>51</v>
      </c>
      <c r="N14" s="60">
        <v>2</v>
      </c>
      <c r="O14" s="56">
        <v>6</v>
      </c>
      <c r="P14" s="57" t="s">
        <v>50</v>
      </c>
      <c r="Q14" s="58"/>
      <c r="R14" s="56">
        <v>8</v>
      </c>
      <c r="S14" s="59" t="s">
        <v>31</v>
      </c>
      <c r="T14" s="60">
        <v>1</v>
      </c>
      <c r="U14" s="56">
        <v>7</v>
      </c>
      <c r="V14" s="57" t="s">
        <v>43</v>
      </c>
      <c r="W14" s="58">
        <v>2</v>
      </c>
      <c r="X14" s="56">
        <v>2</v>
      </c>
      <c r="Y14" s="57" t="s">
        <v>45</v>
      </c>
      <c r="Z14" s="58">
        <v>2</v>
      </c>
      <c r="AA14" s="122"/>
      <c r="AB14" s="92"/>
      <c r="AC14" s="120"/>
      <c r="AD14" s="56">
        <v>6</v>
      </c>
      <c r="AE14" s="59" t="s">
        <v>50</v>
      </c>
      <c r="AF14" s="60">
        <v>0</v>
      </c>
      <c r="AG14" s="122"/>
      <c r="AH14" s="92"/>
      <c r="AI14" s="120"/>
      <c r="AJ14" s="91">
        <v>4</v>
      </c>
      <c r="AK14" s="92" t="s">
        <v>52</v>
      </c>
      <c r="AL14" s="93">
        <v>0</v>
      </c>
      <c r="AM14" s="61">
        <f>ROUND(AM13/AN13,4)</f>
        <v>1</v>
      </c>
      <c r="AN14" s="62">
        <f t="shared" si="2"/>
        <v>7</v>
      </c>
      <c r="AO14" s="149">
        <f>ROUND(AN14+AM14/10,4)</f>
        <v>7.1</v>
      </c>
      <c r="AP14" s="166"/>
      <c r="AQ14" s="61">
        <f t="shared" si="0"/>
        <v>1</v>
      </c>
      <c r="AR14" s="62">
        <f t="shared" si="1"/>
        <v>7</v>
      </c>
      <c r="AS14" s="149">
        <f>AO14</f>
        <v>7.1</v>
      </c>
      <c r="AT14" s="166"/>
      <c r="AU14" s="151"/>
      <c r="AV14" s="154"/>
      <c r="AW14" s="63"/>
      <c r="AX14" s="166"/>
      <c r="AY14" s="111">
        <v>3</v>
      </c>
      <c r="AZ14" s="112"/>
      <c r="BA14" s="64" t="s">
        <v>53</v>
      </c>
      <c r="BB14" s="65"/>
      <c r="BC14" s="66"/>
      <c r="BD14" s="64">
        <v>12.16</v>
      </c>
      <c r="BE14" s="65">
        <v>14</v>
      </c>
      <c r="BF14" s="66"/>
      <c r="BG14" s="64" t="s">
        <v>54</v>
      </c>
      <c r="BH14" s="65">
        <v>14</v>
      </c>
      <c r="BI14" s="66"/>
    </row>
    <row r="15" spans="1:61" ht="21" customHeight="1">
      <c r="A15" s="49"/>
      <c r="B15" s="134" t="s">
        <v>156</v>
      </c>
      <c r="C15" s="135"/>
      <c r="D15" s="135"/>
      <c r="E15" s="135"/>
      <c r="F15" s="50" t="s">
        <v>27</v>
      </c>
      <c r="G15" s="116">
        <v>2</v>
      </c>
      <c r="H15" s="117">
        <v>5</v>
      </c>
      <c r="I15" s="50" t="s">
        <v>26</v>
      </c>
      <c r="J15" s="116">
        <v>0</v>
      </c>
      <c r="K15" s="117">
        <v>5</v>
      </c>
      <c r="L15" s="50" t="s">
        <v>27</v>
      </c>
      <c r="M15" s="116">
        <v>3</v>
      </c>
      <c r="N15" s="117">
        <v>5</v>
      </c>
      <c r="O15" s="121"/>
      <c r="P15" s="118"/>
      <c r="Q15" s="119"/>
      <c r="R15" s="88" t="s">
        <v>24</v>
      </c>
      <c r="S15" s="89">
        <v>0</v>
      </c>
      <c r="T15" s="90">
        <v>0</v>
      </c>
      <c r="U15" s="88" t="s">
        <v>24</v>
      </c>
      <c r="V15" s="89">
        <v>0</v>
      </c>
      <c r="W15" s="90">
        <v>0</v>
      </c>
      <c r="X15" s="50" t="s">
        <v>26</v>
      </c>
      <c r="Y15" s="116">
        <v>0</v>
      </c>
      <c r="Z15" s="117">
        <v>9</v>
      </c>
      <c r="AA15" s="50" t="s">
        <v>24</v>
      </c>
      <c r="AB15" s="116"/>
      <c r="AC15" s="117"/>
      <c r="AD15" s="50" t="s">
        <v>27</v>
      </c>
      <c r="AE15" s="116">
        <v>0</v>
      </c>
      <c r="AF15" s="117">
        <v>6</v>
      </c>
      <c r="AG15" s="50" t="s">
        <v>24</v>
      </c>
      <c r="AH15" s="116">
        <v>1</v>
      </c>
      <c r="AI15" s="117">
        <v>7</v>
      </c>
      <c r="AJ15" s="88" t="s">
        <v>25</v>
      </c>
      <c r="AK15" s="89"/>
      <c r="AL15" s="90">
        <v>0</v>
      </c>
      <c r="AM15" s="152">
        <f>AH15+AE15+AB15+Y15+V15+S15+P15+M15+J15+G15</f>
        <v>6</v>
      </c>
      <c r="AN15" s="153">
        <f t="shared" si="2"/>
        <v>37</v>
      </c>
      <c r="AO15" s="148">
        <f>AO16</f>
        <v>0.0162</v>
      </c>
      <c r="AP15" s="165"/>
      <c r="AQ15" s="152">
        <f t="shared" si="0"/>
        <v>6</v>
      </c>
      <c r="AR15" s="153">
        <f t="shared" si="1"/>
        <v>37</v>
      </c>
      <c r="AS15" s="148">
        <f>AS16</f>
        <v>0.0162</v>
      </c>
      <c r="AT15" s="165"/>
      <c r="AU15" s="152"/>
      <c r="AV15" s="153"/>
      <c r="AW15" s="51"/>
      <c r="AX15" s="165"/>
      <c r="AY15" s="110"/>
      <c r="AZ15" s="107"/>
      <c r="BA15" s="67"/>
      <c r="BB15" s="68"/>
      <c r="BC15" s="69"/>
      <c r="BD15" s="67"/>
      <c r="BE15" s="68"/>
      <c r="BF15" s="69"/>
      <c r="BG15" s="67"/>
      <c r="BH15" s="68"/>
      <c r="BI15" s="69"/>
    </row>
    <row r="16" spans="1:61" ht="21" customHeight="1" thickBot="1">
      <c r="A16" s="55">
        <v>4</v>
      </c>
      <c r="B16" s="137" t="s">
        <v>157</v>
      </c>
      <c r="C16" s="138"/>
      <c r="D16" s="138"/>
      <c r="E16" s="138"/>
      <c r="F16" s="56">
        <v>5</v>
      </c>
      <c r="G16" s="57" t="s">
        <v>55</v>
      </c>
      <c r="H16" s="58">
        <v>0</v>
      </c>
      <c r="I16" s="56">
        <v>7</v>
      </c>
      <c r="J16" s="57" t="s">
        <v>56</v>
      </c>
      <c r="K16" s="58">
        <v>0</v>
      </c>
      <c r="L16" s="56">
        <v>8</v>
      </c>
      <c r="M16" s="59" t="s">
        <v>57</v>
      </c>
      <c r="N16" s="60">
        <v>0</v>
      </c>
      <c r="O16" s="122"/>
      <c r="P16" s="92"/>
      <c r="Q16" s="120"/>
      <c r="R16" s="91">
        <v>2</v>
      </c>
      <c r="S16" s="92" t="s">
        <v>44</v>
      </c>
      <c r="T16" s="93">
        <v>0</v>
      </c>
      <c r="U16" s="91">
        <v>6</v>
      </c>
      <c r="V16" s="92" t="s">
        <v>58</v>
      </c>
      <c r="W16" s="93">
        <v>0</v>
      </c>
      <c r="X16" s="56">
        <v>1</v>
      </c>
      <c r="Y16" s="57" t="s">
        <v>34</v>
      </c>
      <c r="Z16" s="58">
        <v>0</v>
      </c>
      <c r="AA16" s="56">
        <v>2</v>
      </c>
      <c r="AB16" s="57" t="s">
        <v>44</v>
      </c>
      <c r="AC16" s="58"/>
      <c r="AD16" s="56">
        <v>2</v>
      </c>
      <c r="AE16" s="59" t="s">
        <v>41</v>
      </c>
      <c r="AF16" s="60">
        <v>0</v>
      </c>
      <c r="AG16" s="56">
        <v>6</v>
      </c>
      <c r="AH16" s="57" t="s">
        <v>52</v>
      </c>
      <c r="AI16" s="70">
        <v>0</v>
      </c>
      <c r="AJ16" s="91">
        <v>3</v>
      </c>
      <c r="AK16" s="92" t="s">
        <v>52</v>
      </c>
      <c r="AL16" s="93">
        <v>0</v>
      </c>
      <c r="AM16" s="61">
        <f>ROUND(AM15/AN15,4)</f>
        <v>0.1622</v>
      </c>
      <c r="AN16" s="62">
        <f t="shared" si="2"/>
        <v>0</v>
      </c>
      <c r="AO16" s="149">
        <f>ROUND(AN16+AM16/10,4)</f>
        <v>0.0162</v>
      </c>
      <c r="AP16" s="166"/>
      <c r="AQ16" s="61">
        <f t="shared" si="0"/>
        <v>0.1622</v>
      </c>
      <c r="AR16" s="62">
        <f t="shared" si="1"/>
        <v>0</v>
      </c>
      <c r="AS16" s="149">
        <f>AO16</f>
        <v>0.0162</v>
      </c>
      <c r="AT16" s="166"/>
      <c r="AU16" s="151"/>
      <c r="AV16" s="154"/>
      <c r="AW16" s="63"/>
      <c r="AX16" s="166"/>
      <c r="AY16" s="111">
        <v>4</v>
      </c>
      <c r="AZ16" s="112"/>
      <c r="BA16" s="64">
        <v>9</v>
      </c>
      <c r="BB16" s="65"/>
      <c r="BC16" s="66"/>
      <c r="BD16" s="64">
        <v>15</v>
      </c>
      <c r="BE16" s="65" t="s">
        <v>59</v>
      </c>
      <c r="BF16" s="66"/>
      <c r="BG16" s="64"/>
      <c r="BH16" s="65" t="s">
        <v>60</v>
      </c>
      <c r="BI16" s="66"/>
    </row>
    <row r="17" spans="1:61" ht="21" customHeight="1">
      <c r="A17" s="49"/>
      <c r="B17" s="134" t="s">
        <v>169</v>
      </c>
      <c r="C17" s="135"/>
      <c r="D17" s="135"/>
      <c r="E17" s="135"/>
      <c r="F17" s="71" t="s">
        <v>27</v>
      </c>
      <c r="G17" s="116">
        <v>2</v>
      </c>
      <c r="H17" s="117">
        <v>5</v>
      </c>
      <c r="I17" s="71" t="s">
        <v>61</v>
      </c>
      <c r="J17" s="116">
        <v>1</v>
      </c>
      <c r="K17" s="117">
        <v>5</v>
      </c>
      <c r="L17" s="71" t="s">
        <v>24</v>
      </c>
      <c r="M17" s="116">
        <v>4</v>
      </c>
      <c r="N17" s="117">
        <v>3</v>
      </c>
      <c r="O17" s="121"/>
      <c r="P17" s="118"/>
      <c r="Q17" s="119"/>
      <c r="R17" s="71" t="s">
        <v>26</v>
      </c>
      <c r="S17" s="116">
        <v>2</v>
      </c>
      <c r="T17" s="117">
        <v>6</v>
      </c>
      <c r="U17" s="71" t="s">
        <v>39</v>
      </c>
      <c r="V17" s="116">
        <v>2</v>
      </c>
      <c r="W17" s="117">
        <v>5</v>
      </c>
      <c r="X17" s="88" t="s">
        <v>24</v>
      </c>
      <c r="Y17" s="89">
        <v>0</v>
      </c>
      <c r="Z17" s="90">
        <v>0</v>
      </c>
      <c r="AA17" s="121"/>
      <c r="AB17" s="118"/>
      <c r="AC17" s="119"/>
      <c r="AD17" s="88" t="s">
        <v>25</v>
      </c>
      <c r="AE17" s="89">
        <v>0</v>
      </c>
      <c r="AF17" s="90">
        <v>0</v>
      </c>
      <c r="AG17" s="50" t="s">
        <v>26</v>
      </c>
      <c r="AH17" s="116">
        <v>0</v>
      </c>
      <c r="AI17" s="117">
        <v>7</v>
      </c>
      <c r="AJ17" s="88" t="s">
        <v>26</v>
      </c>
      <c r="AK17" s="89"/>
      <c r="AL17" s="90">
        <v>0</v>
      </c>
      <c r="AM17" s="152">
        <f>AH17+AE17+AB17+Y17+V17+S17+P17+M17+J17+G17</f>
        <v>11</v>
      </c>
      <c r="AN17" s="153">
        <f t="shared" si="2"/>
        <v>31</v>
      </c>
      <c r="AO17" s="148">
        <f>AO18</f>
        <v>2.0355</v>
      </c>
      <c r="AP17" s="165"/>
      <c r="AQ17" s="152">
        <f t="shared" si="0"/>
        <v>11</v>
      </c>
      <c r="AR17" s="153">
        <f t="shared" si="1"/>
        <v>31</v>
      </c>
      <c r="AS17" s="148">
        <f>AS18</f>
        <v>2.0355</v>
      </c>
      <c r="AT17" s="165"/>
      <c r="AU17" s="152"/>
      <c r="AV17" s="153"/>
      <c r="AW17" s="51"/>
      <c r="AX17" s="165"/>
      <c r="AY17" s="110"/>
      <c r="AZ17" s="107"/>
      <c r="BA17" s="67"/>
      <c r="BB17" s="68"/>
      <c r="BC17" s="69"/>
      <c r="BD17" s="67"/>
      <c r="BE17" s="68"/>
      <c r="BF17" s="69"/>
      <c r="BG17" s="67"/>
      <c r="BH17" s="68"/>
      <c r="BI17" s="69"/>
    </row>
    <row r="18" spans="1:61" ht="21" customHeight="1" thickBot="1">
      <c r="A18" s="55">
        <v>5</v>
      </c>
      <c r="B18" s="137" t="s">
        <v>170</v>
      </c>
      <c r="C18" s="138"/>
      <c r="D18" s="138"/>
      <c r="E18" s="138"/>
      <c r="F18" s="72">
        <v>4</v>
      </c>
      <c r="G18" s="57" t="s">
        <v>55</v>
      </c>
      <c r="H18" s="58">
        <v>0</v>
      </c>
      <c r="I18" s="72">
        <v>6</v>
      </c>
      <c r="J18" s="57" t="s">
        <v>62</v>
      </c>
      <c r="K18" s="58">
        <v>0</v>
      </c>
      <c r="L18" s="72">
        <v>3</v>
      </c>
      <c r="M18" s="59" t="s">
        <v>51</v>
      </c>
      <c r="N18" s="60">
        <v>2</v>
      </c>
      <c r="O18" s="122"/>
      <c r="P18" s="92"/>
      <c r="Q18" s="120"/>
      <c r="R18" s="72">
        <v>1</v>
      </c>
      <c r="S18" s="59" t="s">
        <v>32</v>
      </c>
      <c r="T18" s="60">
        <v>0</v>
      </c>
      <c r="U18" s="72">
        <v>8</v>
      </c>
      <c r="V18" s="57" t="s">
        <v>63</v>
      </c>
      <c r="W18" s="58">
        <v>0</v>
      </c>
      <c r="X18" s="91">
        <v>7</v>
      </c>
      <c r="Y18" s="92" t="s">
        <v>35</v>
      </c>
      <c r="Z18" s="93">
        <v>0</v>
      </c>
      <c r="AA18" s="122"/>
      <c r="AB18" s="92"/>
      <c r="AC18" s="120"/>
      <c r="AD18" s="91">
        <v>8</v>
      </c>
      <c r="AE18" s="92" t="s">
        <v>31</v>
      </c>
      <c r="AF18" s="93">
        <v>0</v>
      </c>
      <c r="AG18" s="56">
        <v>2</v>
      </c>
      <c r="AH18" s="57" t="s">
        <v>44</v>
      </c>
      <c r="AI18" s="70">
        <v>0</v>
      </c>
      <c r="AJ18" s="91">
        <v>2</v>
      </c>
      <c r="AK18" s="92" t="s">
        <v>46</v>
      </c>
      <c r="AL18" s="93">
        <v>0</v>
      </c>
      <c r="AM18" s="61">
        <f>ROUND(AM17/AN17,4)</f>
        <v>0.3548</v>
      </c>
      <c r="AN18" s="62">
        <f t="shared" si="2"/>
        <v>2</v>
      </c>
      <c r="AO18" s="149">
        <f>ROUND(AN18+AM18/10,4)</f>
        <v>2.0355</v>
      </c>
      <c r="AP18" s="166"/>
      <c r="AQ18" s="61">
        <f t="shared" si="0"/>
        <v>0.3548</v>
      </c>
      <c r="AR18" s="62">
        <f t="shared" si="1"/>
        <v>2</v>
      </c>
      <c r="AS18" s="149">
        <f>AO18</f>
        <v>2.0355</v>
      </c>
      <c r="AT18" s="166"/>
      <c r="AU18" s="151"/>
      <c r="AV18" s="154"/>
      <c r="AW18" s="63"/>
      <c r="AX18" s="166"/>
      <c r="AY18" s="111">
        <v>5</v>
      </c>
      <c r="AZ18" s="112"/>
      <c r="BA18" s="64">
        <v>10</v>
      </c>
      <c r="BB18" s="65"/>
      <c r="BC18" s="66"/>
      <c r="BD18" s="64">
        <v>12.13</v>
      </c>
      <c r="BE18" s="65">
        <v>10</v>
      </c>
      <c r="BF18" s="66"/>
      <c r="BG18" s="64">
        <v>10</v>
      </c>
      <c r="BH18" s="65" t="s">
        <v>64</v>
      </c>
      <c r="BI18" s="66"/>
    </row>
    <row r="19" spans="1:61" ht="21" customHeight="1">
      <c r="A19" s="49"/>
      <c r="B19" s="134" t="s">
        <v>167</v>
      </c>
      <c r="C19" s="135"/>
      <c r="D19" s="135"/>
      <c r="E19" s="135"/>
      <c r="F19" s="88" t="s">
        <v>26</v>
      </c>
      <c r="G19" s="89">
        <v>0</v>
      </c>
      <c r="H19" s="90">
        <v>0</v>
      </c>
      <c r="I19" s="71" t="s">
        <v>61</v>
      </c>
      <c r="J19" s="116">
        <v>1</v>
      </c>
      <c r="K19" s="117">
        <v>5</v>
      </c>
      <c r="L19" s="71" t="s">
        <v>26</v>
      </c>
      <c r="M19" s="116">
        <v>1</v>
      </c>
      <c r="N19" s="117">
        <v>6</v>
      </c>
      <c r="O19" s="50" t="s">
        <v>26</v>
      </c>
      <c r="P19" s="116"/>
      <c r="Q19" s="117"/>
      <c r="R19" s="71" t="s">
        <v>27</v>
      </c>
      <c r="S19" s="116">
        <v>5</v>
      </c>
      <c r="T19" s="117">
        <v>1</v>
      </c>
      <c r="U19" s="88" t="s">
        <v>24</v>
      </c>
      <c r="V19" s="89">
        <v>0</v>
      </c>
      <c r="W19" s="90">
        <v>0</v>
      </c>
      <c r="X19" s="71" t="s">
        <v>27</v>
      </c>
      <c r="Y19" s="116">
        <v>2</v>
      </c>
      <c r="Z19" s="117">
        <v>6</v>
      </c>
      <c r="AA19" s="50" t="s">
        <v>27</v>
      </c>
      <c r="AB19" s="116"/>
      <c r="AC19" s="117"/>
      <c r="AD19" s="50" t="s">
        <v>26</v>
      </c>
      <c r="AE19" s="116">
        <v>3</v>
      </c>
      <c r="AF19" s="117">
        <v>4</v>
      </c>
      <c r="AG19" s="50" t="s">
        <v>24</v>
      </c>
      <c r="AH19" s="116">
        <v>1</v>
      </c>
      <c r="AI19" s="117">
        <v>7</v>
      </c>
      <c r="AJ19" s="88" t="s">
        <v>24</v>
      </c>
      <c r="AK19" s="89"/>
      <c r="AL19" s="90">
        <v>0</v>
      </c>
      <c r="AM19" s="152">
        <f>AH19+AE19+AB19+Y19+V19+S19+P19+M19+J19+G19</f>
        <v>13</v>
      </c>
      <c r="AN19" s="153">
        <f t="shared" si="2"/>
        <v>29</v>
      </c>
      <c r="AO19" s="148">
        <f>AO20</f>
        <v>2.0448</v>
      </c>
      <c r="AP19" s="165"/>
      <c r="AQ19" s="152">
        <f t="shared" si="0"/>
        <v>13</v>
      </c>
      <c r="AR19" s="153">
        <f t="shared" si="1"/>
        <v>29</v>
      </c>
      <c r="AS19" s="148">
        <f>AS20</f>
        <v>2.0448</v>
      </c>
      <c r="AT19" s="165"/>
      <c r="AU19" s="152"/>
      <c r="AV19" s="153"/>
      <c r="AW19" s="51"/>
      <c r="AX19" s="165"/>
      <c r="AY19" s="110"/>
      <c r="AZ19" s="107"/>
      <c r="BA19" s="67"/>
      <c r="BB19" s="68"/>
      <c r="BC19" s="69"/>
      <c r="BD19" s="67"/>
      <c r="BE19" s="68"/>
      <c r="BF19" s="69"/>
      <c r="BG19" s="67"/>
      <c r="BH19" s="68"/>
      <c r="BI19" s="69"/>
    </row>
    <row r="20" spans="1:61" ht="21" customHeight="1" thickBot="1">
      <c r="A20" s="55">
        <v>6</v>
      </c>
      <c r="B20" s="137" t="s">
        <v>168</v>
      </c>
      <c r="C20" s="138"/>
      <c r="D20" s="138"/>
      <c r="E20" s="138"/>
      <c r="F20" s="91">
        <v>3</v>
      </c>
      <c r="G20" s="92" t="s">
        <v>50</v>
      </c>
      <c r="H20" s="93">
        <v>0</v>
      </c>
      <c r="I20" s="72">
        <v>5</v>
      </c>
      <c r="J20" s="57" t="s">
        <v>62</v>
      </c>
      <c r="K20" s="58">
        <v>0</v>
      </c>
      <c r="L20" s="72">
        <v>2</v>
      </c>
      <c r="M20" s="59" t="s">
        <v>42</v>
      </c>
      <c r="N20" s="60">
        <v>0</v>
      </c>
      <c r="O20" s="56">
        <v>3</v>
      </c>
      <c r="P20" s="57" t="s">
        <v>50</v>
      </c>
      <c r="Q20" s="58"/>
      <c r="R20" s="72">
        <v>7</v>
      </c>
      <c r="S20" s="59" t="s">
        <v>65</v>
      </c>
      <c r="T20" s="60">
        <v>2</v>
      </c>
      <c r="U20" s="91">
        <v>4</v>
      </c>
      <c r="V20" s="92" t="s">
        <v>58</v>
      </c>
      <c r="W20" s="93">
        <v>0</v>
      </c>
      <c r="X20" s="72">
        <v>8</v>
      </c>
      <c r="Y20" s="57" t="s">
        <v>66</v>
      </c>
      <c r="Z20" s="58">
        <v>0</v>
      </c>
      <c r="AA20" s="56">
        <v>7</v>
      </c>
      <c r="AB20" s="57" t="s">
        <v>29</v>
      </c>
      <c r="AC20" s="58"/>
      <c r="AD20" s="56">
        <v>3</v>
      </c>
      <c r="AE20" s="59" t="s">
        <v>50</v>
      </c>
      <c r="AF20" s="60">
        <v>0</v>
      </c>
      <c r="AG20" s="56">
        <v>4</v>
      </c>
      <c r="AH20" s="57" t="s">
        <v>52</v>
      </c>
      <c r="AI20" s="70">
        <v>0</v>
      </c>
      <c r="AJ20" s="91">
        <v>1</v>
      </c>
      <c r="AK20" s="92" t="s">
        <v>36</v>
      </c>
      <c r="AL20" s="93">
        <v>0</v>
      </c>
      <c r="AM20" s="61">
        <f>ROUND(AM19/AN19,4)</f>
        <v>0.4483</v>
      </c>
      <c r="AN20" s="62">
        <f t="shared" si="2"/>
        <v>2</v>
      </c>
      <c r="AO20" s="149">
        <f>ROUND(AN20+AM20/10,4)</f>
        <v>2.0448</v>
      </c>
      <c r="AP20" s="166"/>
      <c r="AQ20" s="61">
        <f t="shared" si="0"/>
        <v>0.4483</v>
      </c>
      <c r="AR20" s="62">
        <f t="shared" si="1"/>
        <v>2</v>
      </c>
      <c r="AS20" s="149">
        <f>AO20</f>
        <v>2.0448</v>
      </c>
      <c r="AT20" s="166" t="s">
        <v>0</v>
      </c>
      <c r="AU20" s="151"/>
      <c r="AV20" s="154"/>
      <c r="AW20" s="63"/>
      <c r="AX20" s="166"/>
      <c r="AY20" s="111">
        <v>6</v>
      </c>
      <c r="AZ20" s="112"/>
      <c r="BA20" s="64" t="s">
        <v>67</v>
      </c>
      <c r="BB20" s="65"/>
      <c r="BC20" s="66"/>
      <c r="BD20" s="64" t="s">
        <v>68</v>
      </c>
      <c r="BE20" s="65"/>
      <c r="BF20" s="66"/>
      <c r="BG20" s="64" t="s">
        <v>69</v>
      </c>
      <c r="BH20" s="65" t="s">
        <v>70</v>
      </c>
      <c r="BI20" s="66"/>
    </row>
    <row r="21" spans="1:61" ht="21" customHeight="1">
      <c r="A21" s="49"/>
      <c r="B21" s="134" t="s">
        <v>160</v>
      </c>
      <c r="C21" s="135"/>
      <c r="D21" s="135"/>
      <c r="E21" s="135"/>
      <c r="F21" s="71" t="s">
        <v>24</v>
      </c>
      <c r="G21" s="116">
        <v>3</v>
      </c>
      <c r="H21" s="117">
        <v>4</v>
      </c>
      <c r="I21" s="71" t="s">
        <v>26</v>
      </c>
      <c r="J21" s="116">
        <v>0</v>
      </c>
      <c r="K21" s="117">
        <v>5</v>
      </c>
      <c r="L21" s="88" t="s">
        <v>25</v>
      </c>
      <c r="M21" s="89">
        <v>0</v>
      </c>
      <c r="N21" s="90">
        <v>0</v>
      </c>
      <c r="O21" s="50" t="s">
        <v>24</v>
      </c>
      <c r="P21" s="116"/>
      <c r="Q21" s="117"/>
      <c r="R21" s="71" t="s">
        <v>27</v>
      </c>
      <c r="S21" s="116">
        <v>5</v>
      </c>
      <c r="T21" s="117">
        <v>1</v>
      </c>
      <c r="U21" s="71" t="s">
        <v>26</v>
      </c>
      <c r="V21" s="116">
        <v>5</v>
      </c>
      <c r="W21" s="117">
        <v>2</v>
      </c>
      <c r="X21" s="88" t="s">
        <v>24</v>
      </c>
      <c r="Y21" s="89">
        <v>0</v>
      </c>
      <c r="Z21" s="90">
        <v>0</v>
      </c>
      <c r="AA21" s="50" t="s">
        <v>27</v>
      </c>
      <c r="AB21" s="116"/>
      <c r="AC21" s="117"/>
      <c r="AD21" s="50" t="s">
        <v>24</v>
      </c>
      <c r="AE21" s="116">
        <v>4</v>
      </c>
      <c r="AF21" s="117">
        <v>4</v>
      </c>
      <c r="AG21" s="50" t="s">
        <v>27</v>
      </c>
      <c r="AH21" s="116">
        <v>2</v>
      </c>
      <c r="AI21" s="117">
        <v>5</v>
      </c>
      <c r="AJ21" s="88" t="s">
        <v>27</v>
      </c>
      <c r="AK21" s="89"/>
      <c r="AL21" s="90">
        <v>0</v>
      </c>
      <c r="AM21" s="152">
        <f>AH21+AE21+AB21+Y21+V21+S21+P21+M21+J21+G21</f>
        <v>19</v>
      </c>
      <c r="AN21" s="153">
        <f t="shared" si="2"/>
        <v>21</v>
      </c>
      <c r="AO21" s="148">
        <f>AO22</f>
        <v>5.0905</v>
      </c>
      <c r="AP21" s="165"/>
      <c r="AQ21" s="152">
        <f t="shared" si="0"/>
        <v>19</v>
      </c>
      <c r="AR21" s="153">
        <f t="shared" si="1"/>
        <v>21</v>
      </c>
      <c r="AS21" s="148">
        <f>AS22</f>
        <v>5.0905</v>
      </c>
      <c r="AT21" s="165"/>
      <c r="AU21" s="152"/>
      <c r="AV21" s="153"/>
      <c r="AW21" s="51"/>
      <c r="AX21" s="165"/>
      <c r="AY21" s="110"/>
      <c r="AZ21" s="107"/>
      <c r="BA21" s="67"/>
      <c r="BB21" s="68"/>
      <c r="BC21" s="69"/>
      <c r="BD21" s="67"/>
      <c r="BE21" s="68"/>
      <c r="BF21" s="69"/>
      <c r="BG21" s="67"/>
      <c r="BH21" s="68"/>
      <c r="BI21" s="69"/>
    </row>
    <row r="22" spans="1:61" ht="21" customHeight="1" thickBot="1">
      <c r="A22" s="55">
        <v>7</v>
      </c>
      <c r="B22" s="137" t="s">
        <v>161</v>
      </c>
      <c r="C22" s="138"/>
      <c r="D22" s="138"/>
      <c r="E22" s="138"/>
      <c r="F22" s="72">
        <v>2</v>
      </c>
      <c r="G22" s="57" t="s">
        <v>40</v>
      </c>
      <c r="H22" s="58">
        <v>0</v>
      </c>
      <c r="I22" s="72">
        <v>4</v>
      </c>
      <c r="J22" s="57" t="s">
        <v>56</v>
      </c>
      <c r="K22" s="58">
        <v>0</v>
      </c>
      <c r="L22" s="91">
        <v>1</v>
      </c>
      <c r="M22" s="92" t="s">
        <v>30</v>
      </c>
      <c r="N22" s="93">
        <v>0</v>
      </c>
      <c r="O22" s="56">
        <v>1</v>
      </c>
      <c r="P22" s="57" t="s">
        <v>31</v>
      </c>
      <c r="Q22" s="58"/>
      <c r="R22" s="72">
        <v>6</v>
      </c>
      <c r="S22" s="59" t="s">
        <v>65</v>
      </c>
      <c r="T22" s="60">
        <v>2</v>
      </c>
      <c r="U22" s="72">
        <v>3</v>
      </c>
      <c r="V22" s="57" t="s">
        <v>43</v>
      </c>
      <c r="W22" s="58">
        <v>2</v>
      </c>
      <c r="X22" s="91">
        <v>5</v>
      </c>
      <c r="Y22" s="92" t="s">
        <v>35</v>
      </c>
      <c r="Z22" s="93">
        <v>0</v>
      </c>
      <c r="AA22" s="56">
        <v>6</v>
      </c>
      <c r="AB22" s="57" t="s">
        <v>29</v>
      </c>
      <c r="AC22" s="58"/>
      <c r="AD22" s="56">
        <v>1</v>
      </c>
      <c r="AE22" s="59" t="s">
        <v>35</v>
      </c>
      <c r="AF22" s="60">
        <v>1</v>
      </c>
      <c r="AG22" s="56">
        <v>8</v>
      </c>
      <c r="AH22" s="57" t="s">
        <v>71</v>
      </c>
      <c r="AI22" s="70">
        <v>0</v>
      </c>
      <c r="AJ22" s="91">
        <v>8</v>
      </c>
      <c r="AK22" s="92" t="s">
        <v>71</v>
      </c>
      <c r="AL22" s="93">
        <v>0</v>
      </c>
      <c r="AM22" s="61">
        <f>ROUND(AM21/AN21,4)</f>
        <v>0.9048</v>
      </c>
      <c r="AN22" s="62">
        <f t="shared" si="2"/>
        <v>5</v>
      </c>
      <c r="AO22" s="149">
        <f>ROUND(AN22+AM22/10,4)</f>
        <v>5.0905</v>
      </c>
      <c r="AP22" s="166"/>
      <c r="AQ22" s="61">
        <f t="shared" si="0"/>
        <v>0.9048</v>
      </c>
      <c r="AR22" s="62">
        <f t="shared" si="1"/>
        <v>5</v>
      </c>
      <c r="AS22" s="149">
        <f>AO22</f>
        <v>5.0905</v>
      </c>
      <c r="AT22" s="166"/>
      <c r="AU22" s="151"/>
      <c r="AV22" s="154"/>
      <c r="AW22" s="63"/>
      <c r="AX22" s="166"/>
      <c r="AY22" s="111">
        <v>7</v>
      </c>
      <c r="AZ22" s="112"/>
      <c r="BA22" s="64"/>
      <c r="BB22" s="65" t="s">
        <v>72</v>
      </c>
      <c r="BC22" s="66"/>
      <c r="BD22" s="64" t="s">
        <v>73</v>
      </c>
      <c r="BE22" s="65">
        <v>14</v>
      </c>
      <c r="BF22" s="66"/>
      <c r="BG22" s="64" t="s">
        <v>74</v>
      </c>
      <c r="BH22" s="65" t="s">
        <v>75</v>
      </c>
      <c r="BI22" s="66"/>
    </row>
    <row r="23" spans="1:61" ht="21" customHeight="1">
      <c r="A23" s="49"/>
      <c r="B23" s="134" t="s">
        <v>166</v>
      </c>
      <c r="C23" s="135"/>
      <c r="D23" s="135"/>
      <c r="E23" s="135"/>
      <c r="F23" s="71" t="s">
        <v>23</v>
      </c>
      <c r="G23" s="116">
        <v>1</v>
      </c>
      <c r="H23" s="117">
        <v>8</v>
      </c>
      <c r="I23" s="88" t="s">
        <v>27</v>
      </c>
      <c r="J23" s="89">
        <v>0</v>
      </c>
      <c r="K23" s="90">
        <v>0</v>
      </c>
      <c r="L23" s="71" t="s">
        <v>27</v>
      </c>
      <c r="M23" s="116">
        <v>3</v>
      </c>
      <c r="N23" s="117">
        <v>5</v>
      </c>
      <c r="O23" s="50" t="s">
        <v>27</v>
      </c>
      <c r="P23" s="116"/>
      <c r="Q23" s="117"/>
      <c r="R23" s="71" t="s">
        <v>39</v>
      </c>
      <c r="S23" s="116">
        <v>4</v>
      </c>
      <c r="T23" s="117">
        <v>4</v>
      </c>
      <c r="U23" s="71" t="s">
        <v>39</v>
      </c>
      <c r="V23" s="116">
        <v>2</v>
      </c>
      <c r="W23" s="117">
        <v>5</v>
      </c>
      <c r="X23" s="71" t="s">
        <v>27</v>
      </c>
      <c r="Y23" s="116">
        <v>2</v>
      </c>
      <c r="Z23" s="117">
        <v>6</v>
      </c>
      <c r="AA23" s="121"/>
      <c r="AB23" s="118"/>
      <c r="AC23" s="119"/>
      <c r="AD23" s="88" t="s">
        <v>25</v>
      </c>
      <c r="AE23" s="89">
        <v>0</v>
      </c>
      <c r="AF23" s="90">
        <v>0</v>
      </c>
      <c r="AG23" s="50" t="s">
        <v>27</v>
      </c>
      <c r="AH23" s="116">
        <v>2</v>
      </c>
      <c r="AI23" s="117">
        <v>5</v>
      </c>
      <c r="AJ23" s="88" t="s">
        <v>27</v>
      </c>
      <c r="AK23" s="89"/>
      <c r="AL23" s="90">
        <v>0</v>
      </c>
      <c r="AM23" s="152">
        <f>AH23+AE23+AB23+Y23+V23+S23+P23+M23+J23+G23</f>
        <v>14</v>
      </c>
      <c r="AN23" s="153">
        <f t="shared" si="2"/>
        <v>33</v>
      </c>
      <c r="AO23" s="148">
        <f>AO24</f>
        <v>1.0424</v>
      </c>
      <c r="AP23" s="165"/>
      <c r="AQ23" s="152">
        <f t="shared" si="0"/>
        <v>14</v>
      </c>
      <c r="AR23" s="153">
        <f t="shared" si="1"/>
        <v>33</v>
      </c>
      <c r="AS23" s="148">
        <f>AS24</f>
        <v>1.0424</v>
      </c>
      <c r="AT23" s="165"/>
      <c r="AU23" s="155">
        <f>(AM23+AM21+AM19+AM17+AM15+AM13+AM11+AM9)*0.5</f>
        <v>55</v>
      </c>
      <c r="AV23" s="156">
        <f>(AN23+AN21+AN19+AN17+AN15+AN13+AN11+AN9)*0.5</f>
        <v>120</v>
      </c>
      <c r="AW23" s="157">
        <f>AW24</f>
        <v>11.0458</v>
      </c>
      <c r="AX23" s="165"/>
      <c r="AY23" s="110"/>
      <c r="AZ23" s="107"/>
      <c r="BA23" s="67"/>
      <c r="BB23" s="68"/>
      <c r="BC23" s="69"/>
      <c r="BD23" s="67"/>
      <c r="BE23" s="68"/>
      <c r="BF23" s="69"/>
      <c r="BG23" s="67"/>
      <c r="BH23" s="68"/>
      <c r="BI23" s="69"/>
    </row>
    <row r="24" spans="1:61" ht="21" customHeight="1" thickBot="1">
      <c r="A24" s="55">
        <v>8</v>
      </c>
      <c r="B24" s="137" t="s">
        <v>165</v>
      </c>
      <c r="C24" s="138"/>
      <c r="D24" s="138"/>
      <c r="E24" s="138"/>
      <c r="F24" s="72">
        <v>1</v>
      </c>
      <c r="G24" s="57" t="s">
        <v>28</v>
      </c>
      <c r="H24" s="58">
        <v>0</v>
      </c>
      <c r="I24" s="91">
        <v>2</v>
      </c>
      <c r="J24" s="92" t="s">
        <v>41</v>
      </c>
      <c r="K24" s="93">
        <v>0</v>
      </c>
      <c r="L24" s="72">
        <v>4</v>
      </c>
      <c r="M24" s="59" t="s">
        <v>57</v>
      </c>
      <c r="N24" s="60">
        <v>0</v>
      </c>
      <c r="O24" s="56">
        <v>2</v>
      </c>
      <c r="P24" s="57" t="s">
        <v>43</v>
      </c>
      <c r="Q24" s="58"/>
      <c r="R24" s="72">
        <v>3</v>
      </c>
      <c r="S24" s="59" t="s">
        <v>31</v>
      </c>
      <c r="T24" s="60">
        <v>1</v>
      </c>
      <c r="U24" s="72">
        <v>5</v>
      </c>
      <c r="V24" s="57" t="s">
        <v>63</v>
      </c>
      <c r="W24" s="58">
        <v>0</v>
      </c>
      <c r="X24" s="72">
        <v>6</v>
      </c>
      <c r="Y24" s="57" t="s">
        <v>66</v>
      </c>
      <c r="Z24" s="58">
        <v>0</v>
      </c>
      <c r="AA24" s="122"/>
      <c r="AB24" s="92"/>
      <c r="AC24" s="120"/>
      <c r="AD24" s="91">
        <v>5</v>
      </c>
      <c r="AE24" s="92" t="s">
        <v>31</v>
      </c>
      <c r="AF24" s="93">
        <v>0</v>
      </c>
      <c r="AG24" s="56">
        <v>7</v>
      </c>
      <c r="AH24" s="57" t="s">
        <v>71</v>
      </c>
      <c r="AI24" s="70">
        <v>0</v>
      </c>
      <c r="AJ24" s="91">
        <v>7</v>
      </c>
      <c r="AK24" s="92" t="s">
        <v>71</v>
      </c>
      <c r="AL24" s="93">
        <v>0</v>
      </c>
      <c r="AM24" s="61">
        <f>ROUND(AM23/AN23,4)</f>
        <v>0.4242</v>
      </c>
      <c r="AN24" s="62">
        <f t="shared" si="2"/>
        <v>1</v>
      </c>
      <c r="AO24" s="149">
        <f>ROUND(AN24+AM24/10,4)</f>
        <v>1.0424</v>
      </c>
      <c r="AP24" s="166"/>
      <c r="AQ24" s="61">
        <f t="shared" si="0"/>
        <v>0.4242</v>
      </c>
      <c r="AR24" s="62">
        <f t="shared" si="1"/>
        <v>1</v>
      </c>
      <c r="AS24" s="149">
        <f>AO24</f>
        <v>1.0424</v>
      </c>
      <c r="AT24" s="166"/>
      <c r="AU24" s="158">
        <f>ROUND(AU23/AV23,4)</f>
        <v>0.4583</v>
      </c>
      <c r="AV24" s="159">
        <f>(AN24+AN22+AN20+AN18+AN16+AN14+AN12+AN10)*0.5</f>
        <v>11</v>
      </c>
      <c r="AW24" s="160">
        <f>ROUND(AV24+AU24*0.1,4)</f>
        <v>11.0458</v>
      </c>
      <c r="AX24" s="166">
        <v>2</v>
      </c>
      <c r="AY24" s="111">
        <v>8</v>
      </c>
      <c r="AZ24" s="115"/>
      <c r="BA24" s="73">
        <v>9</v>
      </c>
      <c r="BB24" s="74"/>
      <c r="BC24" s="75"/>
      <c r="BD24" s="73" t="s">
        <v>76</v>
      </c>
      <c r="BE24" s="74"/>
      <c r="BF24" s="75"/>
      <c r="BG24" s="73">
        <v>9.16</v>
      </c>
      <c r="BH24" s="74" t="s">
        <v>72</v>
      </c>
      <c r="BI24" s="75"/>
    </row>
    <row r="25" spans="1:61" ht="21" customHeight="1">
      <c r="A25" s="76"/>
      <c r="B25" s="134" t="s">
        <v>149</v>
      </c>
      <c r="C25" s="135"/>
      <c r="D25" s="135"/>
      <c r="E25" s="136"/>
      <c r="F25" s="77" t="s">
        <v>23</v>
      </c>
      <c r="G25" s="116">
        <v>8</v>
      </c>
      <c r="H25" s="117">
        <v>1</v>
      </c>
      <c r="I25" s="77" t="s">
        <v>26</v>
      </c>
      <c r="J25" s="116">
        <v>5</v>
      </c>
      <c r="K25" s="117">
        <v>0</v>
      </c>
      <c r="L25" s="77" t="s">
        <v>27</v>
      </c>
      <c r="M25" s="116">
        <v>5</v>
      </c>
      <c r="N25" s="117">
        <v>3</v>
      </c>
      <c r="O25" s="121"/>
      <c r="P25" s="118"/>
      <c r="Q25" s="119"/>
      <c r="R25" s="88" t="s">
        <v>24</v>
      </c>
      <c r="S25" s="89">
        <v>0</v>
      </c>
      <c r="T25" s="90">
        <v>0</v>
      </c>
      <c r="U25" s="77" t="s">
        <v>27</v>
      </c>
      <c r="V25" s="116">
        <v>4</v>
      </c>
      <c r="W25" s="117">
        <v>4</v>
      </c>
      <c r="X25" s="88" t="s">
        <v>24</v>
      </c>
      <c r="Y25" s="89">
        <v>0</v>
      </c>
      <c r="Z25" s="90">
        <v>0</v>
      </c>
      <c r="AA25" s="77" t="s">
        <v>24</v>
      </c>
      <c r="AB25" s="116"/>
      <c r="AC25" s="117"/>
      <c r="AD25" s="77" t="s">
        <v>24</v>
      </c>
      <c r="AE25" s="116">
        <v>4</v>
      </c>
      <c r="AF25" s="117">
        <v>4</v>
      </c>
      <c r="AG25" s="77" t="s">
        <v>26</v>
      </c>
      <c r="AH25" s="116">
        <v>7</v>
      </c>
      <c r="AI25" s="117">
        <v>0</v>
      </c>
      <c r="AJ25" s="88" t="s">
        <v>26</v>
      </c>
      <c r="AK25" s="89"/>
      <c r="AL25" s="90">
        <v>0</v>
      </c>
      <c r="AM25" s="152">
        <f>AH25+AE25+AB25+Y25+V25+S25+P25+M25+J25+G25</f>
        <v>33</v>
      </c>
      <c r="AN25" s="153">
        <f t="shared" si="2"/>
        <v>12</v>
      </c>
      <c r="AO25" s="148">
        <f>AO26</f>
        <v>10.275</v>
      </c>
      <c r="AP25" s="165"/>
      <c r="AQ25" s="152">
        <f t="shared" si="0"/>
        <v>33</v>
      </c>
      <c r="AR25" s="153">
        <f t="shared" si="1"/>
        <v>12</v>
      </c>
      <c r="AS25" s="148">
        <f>AS26</f>
        <v>10.275</v>
      </c>
      <c r="AT25" s="165"/>
      <c r="AU25" s="155">
        <f>(AM25+AM27+AM29+AM31+AM33+AM35+AM37+AM39)*0.5</f>
        <v>120</v>
      </c>
      <c r="AV25" s="156">
        <f>(AN25+AN27+AN29+AN31+AN33+AN35+AN37+AN39)*0.5</f>
        <v>55</v>
      </c>
      <c r="AW25" s="157">
        <f>AW26</f>
        <v>37.2182</v>
      </c>
      <c r="AX25" s="165"/>
      <c r="AY25" s="113"/>
      <c r="AZ25" s="107"/>
      <c r="BA25" s="52"/>
      <c r="BB25" s="53"/>
      <c r="BC25" s="54"/>
      <c r="BD25" s="52"/>
      <c r="BE25" s="53"/>
      <c r="BF25" s="54"/>
      <c r="BG25" s="52"/>
      <c r="BH25" s="53"/>
      <c r="BI25" s="54"/>
    </row>
    <row r="26" spans="1:61" ht="21" customHeight="1" thickBot="1">
      <c r="A26" s="78">
        <v>9</v>
      </c>
      <c r="B26" s="137" t="s">
        <v>150</v>
      </c>
      <c r="C26" s="138"/>
      <c r="D26" s="138"/>
      <c r="E26" s="139"/>
      <c r="F26" s="79">
        <v>16</v>
      </c>
      <c r="G26" s="57" t="s">
        <v>77</v>
      </c>
      <c r="H26" s="58">
        <v>2</v>
      </c>
      <c r="I26" s="79">
        <v>11</v>
      </c>
      <c r="J26" s="57" t="s">
        <v>78</v>
      </c>
      <c r="K26" s="58">
        <v>2</v>
      </c>
      <c r="L26" s="79">
        <v>15</v>
      </c>
      <c r="M26" s="59" t="s">
        <v>79</v>
      </c>
      <c r="N26" s="60">
        <v>2</v>
      </c>
      <c r="O26" s="122"/>
      <c r="P26" s="92"/>
      <c r="Q26" s="120"/>
      <c r="R26" s="91">
        <v>13</v>
      </c>
      <c r="S26" s="92" t="s">
        <v>80</v>
      </c>
      <c r="T26" s="93">
        <v>0</v>
      </c>
      <c r="U26" s="79">
        <v>10</v>
      </c>
      <c r="V26" s="57" t="s">
        <v>81</v>
      </c>
      <c r="W26" s="58">
        <v>1</v>
      </c>
      <c r="X26" s="91">
        <v>12</v>
      </c>
      <c r="Y26" s="92" t="s">
        <v>82</v>
      </c>
      <c r="Z26" s="93">
        <v>0</v>
      </c>
      <c r="AA26" s="79">
        <v>13</v>
      </c>
      <c r="AB26" s="57" t="s">
        <v>80</v>
      </c>
      <c r="AC26" s="58"/>
      <c r="AD26" s="79">
        <v>12</v>
      </c>
      <c r="AE26" s="59" t="s">
        <v>83</v>
      </c>
      <c r="AF26" s="60">
        <v>1</v>
      </c>
      <c r="AG26" s="79">
        <v>13</v>
      </c>
      <c r="AH26" s="57" t="s">
        <v>84</v>
      </c>
      <c r="AI26" s="70">
        <v>2</v>
      </c>
      <c r="AJ26" s="91">
        <v>14</v>
      </c>
      <c r="AK26" s="92" t="s">
        <v>84</v>
      </c>
      <c r="AL26" s="93">
        <v>0</v>
      </c>
      <c r="AM26" s="61">
        <f>ROUND(AM25/AN25,4)</f>
        <v>2.75</v>
      </c>
      <c r="AN26" s="62">
        <f t="shared" si="2"/>
        <v>10</v>
      </c>
      <c r="AO26" s="149">
        <f>ROUND(AN26+AM26/10,4)</f>
        <v>10.275</v>
      </c>
      <c r="AP26" s="166"/>
      <c r="AQ26" s="61">
        <f t="shared" si="0"/>
        <v>2.75</v>
      </c>
      <c r="AR26" s="62">
        <f t="shared" si="1"/>
        <v>10</v>
      </c>
      <c r="AS26" s="149">
        <f>AO26</f>
        <v>10.275</v>
      </c>
      <c r="AT26" s="166"/>
      <c r="AU26" s="158">
        <f>ROUND(AU25/AV25,4)</f>
        <v>2.1818</v>
      </c>
      <c r="AV26" s="159">
        <f>(AN26+AN28+AN30+AN32+AN34+AN36+AN38+AN40)*0.5</f>
        <v>37</v>
      </c>
      <c r="AW26" s="160">
        <f>ROUND(AV26+AU26*0.1,4)</f>
        <v>37.2182</v>
      </c>
      <c r="AX26" s="166">
        <v>1</v>
      </c>
      <c r="AY26" s="114">
        <v>9</v>
      </c>
      <c r="AZ26" s="112"/>
      <c r="BA26" s="64">
        <v>4.8</v>
      </c>
      <c r="BB26" s="65"/>
      <c r="BC26" s="66"/>
      <c r="BD26" s="64" t="s">
        <v>85</v>
      </c>
      <c r="BE26" s="65" t="s">
        <v>86</v>
      </c>
      <c r="BF26" s="66"/>
      <c r="BG26" s="64" t="s">
        <v>87</v>
      </c>
      <c r="BH26" s="65" t="s">
        <v>88</v>
      </c>
      <c r="BI26" s="66"/>
    </row>
    <row r="27" spans="1:61" ht="21" customHeight="1">
      <c r="A27" s="76"/>
      <c r="B27" s="134" t="s">
        <v>142</v>
      </c>
      <c r="C27" s="135"/>
      <c r="D27" s="135"/>
      <c r="E27" s="136"/>
      <c r="F27" s="88" t="s">
        <v>26</v>
      </c>
      <c r="G27" s="89">
        <v>0</v>
      </c>
      <c r="H27" s="90">
        <v>0</v>
      </c>
      <c r="I27" s="77" t="s">
        <v>61</v>
      </c>
      <c r="J27" s="116">
        <v>5</v>
      </c>
      <c r="K27" s="117">
        <v>1</v>
      </c>
      <c r="L27" s="77" t="s">
        <v>24</v>
      </c>
      <c r="M27" s="116">
        <v>3</v>
      </c>
      <c r="N27" s="117">
        <v>4</v>
      </c>
      <c r="O27" s="77" t="s">
        <v>26</v>
      </c>
      <c r="P27" s="116"/>
      <c r="Q27" s="117"/>
      <c r="R27" s="77" t="s">
        <v>26</v>
      </c>
      <c r="S27" s="116">
        <v>6</v>
      </c>
      <c r="T27" s="117">
        <v>2</v>
      </c>
      <c r="U27" s="77" t="s">
        <v>27</v>
      </c>
      <c r="V27" s="116">
        <v>4</v>
      </c>
      <c r="W27" s="117">
        <v>4</v>
      </c>
      <c r="X27" s="77" t="s">
        <v>27</v>
      </c>
      <c r="Y27" s="116">
        <v>6</v>
      </c>
      <c r="Z27" s="117">
        <v>2</v>
      </c>
      <c r="AA27" s="121"/>
      <c r="AB27" s="118"/>
      <c r="AC27" s="119"/>
      <c r="AD27" s="77" t="s">
        <v>26</v>
      </c>
      <c r="AE27" s="116">
        <v>4</v>
      </c>
      <c r="AF27" s="117">
        <v>3</v>
      </c>
      <c r="AG27" s="121"/>
      <c r="AH27" s="118"/>
      <c r="AI27" s="119"/>
      <c r="AJ27" s="88" t="s">
        <v>24</v>
      </c>
      <c r="AK27" s="89"/>
      <c r="AL27" s="90">
        <v>0</v>
      </c>
      <c r="AM27" s="152">
        <f>AH27+AE27+AB27+Y27+V27+S27+P27+M27+J27+G27</f>
        <v>28</v>
      </c>
      <c r="AN27" s="153">
        <f t="shared" si="2"/>
        <v>16</v>
      </c>
      <c r="AO27" s="148">
        <f>AO28</f>
        <v>9.175</v>
      </c>
      <c r="AP27" s="165"/>
      <c r="AQ27" s="152">
        <f t="shared" si="0"/>
        <v>28</v>
      </c>
      <c r="AR27" s="153">
        <f t="shared" si="1"/>
        <v>16</v>
      </c>
      <c r="AS27" s="148">
        <f>AS28</f>
        <v>9.175</v>
      </c>
      <c r="AT27" s="165"/>
      <c r="AU27" s="152"/>
      <c r="AV27" s="153"/>
      <c r="AW27" s="51"/>
      <c r="AX27" s="165"/>
      <c r="AY27" s="113"/>
      <c r="AZ27" s="107"/>
      <c r="BA27" s="67"/>
      <c r="BB27" s="68"/>
      <c r="BC27" s="69"/>
      <c r="BD27" s="67"/>
      <c r="BE27" s="68"/>
      <c r="BF27" s="69"/>
      <c r="BG27" s="67"/>
      <c r="BH27" s="68"/>
      <c r="BI27" s="69"/>
    </row>
    <row r="28" spans="1:61" ht="21" customHeight="1" thickBot="1">
      <c r="A28" s="78">
        <v>10</v>
      </c>
      <c r="B28" s="137" t="s">
        <v>143</v>
      </c>
      <c r="C28" s="138"/>
      <c r="D28" s="138"/>
      <c r="E28" s="139"/>
      <c r="F28" s="91">
        <v>15</v>
      </c>
      <c r="G28" s="92" t="s">
        <v>89</v>
      </c>
      <c r="H28" s="93">
        <v>0</v>
      </c>
      <c r="I28" s="79">
        <v>16</v>
      </c>
      <c r="J28" s="57" t="s">
        <v>90</v>
      </c>
      <c r="K28" s="58">
        <v>2</v>
      </c>
      <c r="L28" s="79">
        <v>14</v>
      </c>
      <c r="M28" s="59" t="s">
        <v>91</v>
      </c>
      <c r="N28" s="60">
        <v>0</v>
      </c>
      <c r="O28" s="79">
        <v>13</v>
      </c>
      <c r="P28" s="57" t="s">
        <v>89</v>
      </c>
      <c r="Q28" s="58"/>
      <c r="R28" s="79">
        <v>12</v>
      </c>
      <c r="S28" s="59" t="s">
        <v>92</v>
      </c>
      <c r="T28" s="60">
        <v>2</v>
      </c>
      <c r="U28" s="79">
        <v>9</v>
      </c>
      <c r="V28" s="57" t="s">
        <v>81</v>
      </c>
      <c r="W28" s="58">
        <v>1</v>
      </c>
      <c r="X28" s="79">
        <v>11</v>
      </c>
      <c r="Y28" s="57" t="s">
        <v>93</v>
      </c>
      <c r="Z28" s="58">
        <v>2</v>
      </c>
      <c r="AA28" s="122"/>
      <c r="AB28" s="92"/>
      <c r="AC28" s="120"/>
      <c r="AD28" s="79">
        <v>15</v>
      </c>
      <c r="AE28" s="59" t="s">
        <v>89</v>
      </c>
      <c r="AF28" s="60">
        <v>2</v>
      </c>
      <c r="AG28" s="122"/>
      <c r="AH28" s="92"/>
      <c r="AI28" s="120"/>
      <c r="AJ28" s="91">
        <v>13</v>
      </c>
      <c r="AK28" s="92" t="s">
        <v>94</v>
      </c>
      <c r="AL28" s="93">
        <v>0</v>
      </c>
      <c r="AM28" s="61">
        <f>ROUND(AM27/AN27,4)</f>
        <v>1.75</v>
      </c>
      <c r="AN28" s="62">
        <f t="shared" si="2"/>
        <v>9</v>
      </c>
      <c r="AO28" s="149">
        <f>ROUND(AN28+AM28/10,4)</f>
        <v>9.175</v>
      </c>
      <c r="AP28" s="166"/>
      <c r="AQ28" s="61">
        <f t="shared" si="0"/>
        <v>1.75</v>
      </c>
      <c r="AR28" s="62">
        <f t="shared" si="1"/>
        <v>9</v>
      </c>
      <c r="AS28" s="149">
        <f>AO28</f>
        <v>9.175</v>
      </c>
      <c r="AT28" s="166"/>
      <c r="AU28" s="151"/>
      <c r="AV28" s="154"/>
      <c r="AW28" s="63"/>
      <c r="AX28" s="166"/>
      <c r="AY28" s="114">
        <v>10</v>
      </c>
      <c r="AZ28" s="112"/>
      <c r="BA28" s="64" t="s">
        <v>95</v>
      </c>
      <c r="BB28" s="65"/>
      <c r="BC28" s="66"/>
      <c r="BD28" s="64">
        <v>1.8</v>
      </c>
      <c r="BE28" s="65">
        <v>5</v>
      </c>
      <c r="BF28" s="66"/>
      <c r="BG28" s="64">
        <v>3.5</v>
      </c>
      <c r="BH28" s="65">
        <v>6</v>
      </c>
      <c r="BI28" s="66"/>
    </row>
    <row r="29" spans="1:61" ht="21" customHeight="1">
      <c r="A29" s="76"/>
      <c r="B29" s="134" t="s">
        <v>153</v>
      </c>
      <c r="C29" s="135"/>
      <c r="D29" s="135"/>
      <c r="E29" s="136"/>
      <c r="F29" s="77" t="s">
        <v>24</v>
      </c>
      <c r="G29" s="116">
        <v>4</v>
      </c>
      <c r="H29" s="117">
        <v>3</v>
      </c>
      <c r="I29" s="77" t="s">
        <v>26</v>
      </c>
      <c r="J29" s="116">
        <v>5</v>
      </c>
      <c r="K29" s="117">
        <v>0</v>
      </c>
      <c r="L29" s="77" t="s">
        <v>26</v>
      </c>
      <c r="M29" s="116">
        <v>6</v>
      </c>
      <c r="N29" s="117">
        <v>1</v>
      </c>
      <c r="O29" s="121"/>
      <c r="P29" s="118"/>
      <c r="Q29" s="119"/>
      <c r="R29" s="77" t="s">
        <v>39</v>
      </c>
      <c r="S29" s="116">
        <v>4</v>
      </c>
      <c r="T29" s="117">
        <v>4</v>
      </c>
      <c r="U29" s="88" t="s">
        <v>24</v>
      </c>
      <c r="V29" s="89">
        <v>0</v>
      </c>
      <c r="W29" s="90">
        <v>0</v>
      </c>
      <c r="X29" s="77" t="s">
        <v>27</v>
      </c>
      <c r="Y29" s="116">
        <v>6</v>
      </c>
      <c r="Z29" s="117">
        <v>2</v>
      </c>
      <c r="AA29" s="121"/>
      <c r="AB29" s="118"/>
      <c r="AC29" s="119"/>
      <c r="AD29" s="88" t="s">
        <v>25</v>
      </c>
      <c r="AE29" s="89">
        <v>0</v>
      </c>
      <c r="AF29" s="90">
        <v>0</v>
      </c>
      <c r="AG29" s="77" t="s">
        <v>27</v>
      </c>
      <c r="AH29" s="116">
        <v>5</v>
      </c>
      <c r="AI29" s="117">
        <v>2</v>
      </c>
      <c r="AJ29" s="88" t="s">
        <v>27</v>
      </c>
      <c r="AK29" s="89"/>
      <c r="AL29" s="90">
        <v>0</v>
      </c>
      <c r="AM29" s="152">
        <f>AH29+AE29+AB29+Y29+V29+S29+P29+M29+J29+G29</f>
        <v>30</v>
      </c>
      <c r="AN29" s="153">
        <f t="shared" si="2"/>
        <v>12</v>
      </c>
      <c r="AO29" s="148">
        <f>AO30</f>
        <v>11.25</v>
      </c>
      <c r="AP29" s="165"/>
      <c r="AQ29" s="152">
        <f t="shared" si="0"/>
        <v>30</v>
      </c>
      <c r="AR29" s="153">
        <f t="shared" si="1"/>
        <v>12</v>
      </c>
      <c r="AS29" s="148">
        <f>AS30</f>
        <v>11.25</v>
      </c>
      <c r="AT29" s="165"/>
      <c r="AU29" s="152"/>
      <c r="AV29" s="153"/>
      <c r="AW29" s="51"/>
      <c r="AX29" s="165"/>
      <c r="AY29" s="113"/>
      <c r="AZ29" s="107"/>
      <c r="BA29" s="67"/>
      <c r="BB29" s="68"/>
      <c r="BC29" s="69"/>
      <c r="BD29" s="67"/>
      <c r="BE29" s="68"/>
      <c r="BF29" s="69"/>
      <c r="BG29" s="67"/>
      <c r="BH29" s="68"/>
      <c r="BI29" s="69"/>
    </row>
    <row r="30" spans="1:61" ht="21" customHeight="1" thickBot="1">
      <c r="A30" s="78">
        <v>11</v>
      </c>
      <c r="B30" s="137" t="s">
        <v>172</v>
      </c>
      <c r="C30" s="138"/>
      <c r="D30" s="138"/>
      <c r="E30" s="139"/>
      <c r="F30" s="79">
        <v>14</v>
      </c>
      <c r="G30" s="57" t="s">
        <v>96</v>
      </c>
      <c r="H30" s="58">
        <v>2</v>
      </c>
      <c r="I30" s="79">
        <v>9</v>
      </c>
      <c r="J30" s="57" t="s">
        <v>78</v>
      </c>
      <c r="K30" s="58">
        <v>2</v>
      </c>
      <c r="L30" s="79">
        <v>13</v>
      </c>
      <c r="M30" s="59" t="s">
        <v>97</v>
      </c>
      <c r="N30" s="60">
        <v>2</v>
      </c>
      <c r="O30" s="122"/>
      <c r="P30" s="92"/>
      <c r="Q30" s="120"/>
      <c r="R30" s="79">
        <v>16</v>
      </c>
      <c r="S30" s="59" t="s">
        <v>98</v>
      </c>
      <c r="T30" s="60">
        <v>1</v>
      </c>
      <c r="U30" s="91">
        <v>15</v>
      </c>
      <c r="V30" s="92" t="s">
        <v>99</v>
      </c>
      <c r="W30" s="93">
        <v>0</v>
      </c>
      <c r="X30" s="79">
        <v>10</v>
      </c>
      <c r="Y30" s="57" t="s">
        <v>93</v>
      </c>
      <c r="Z30" s="58">
        <v>2</v>
      </c>
      <c r="AA30" s="122"/>
      <c r="AB30" s="92"/>
      <c r="AC30" s="120"/>
      <c r="AD30" s="91">
        <v>16</v>
      </c>
      <c r="AE30" s="92" t="s">
        <v>109</v>
      </c>
      <c r="AF30" s="93">
        <v>0</v>
      </c>
      <c r="AG30" s="79">
        <v>12</v>
      </c>
      <c r="AH30" s="57" t="s">
        <v>100</v>
      </c>
      <c r="AI30" s="70">
        <v>2</v>
      </c>
      <c r="AJ30" s="91">
        <v>12</v>
      </c>
      <c r="AK30" s="92" t="s">
        <v>100</v>
      </c>
      <c r="AL30" s="93">
        <v>0</v>
      </c>
      <c r="AM30" s="61">
        <f>ROUND(AM29/AN29,4)</f>
        <v>2.5</v>
      </c>
      <c r="AN30" s="62">
        <f t="shared" si="2"/>
        <v>11</v>
      </c>
      <c r="AO30" s="149">
        <f>ROUND(AN30+AM30/10,4)</f>
        <v>11.25</v>
      </c>
      <c r="AP30" s="166"/>
      <c r="AQ30" s="61">
        <f t="shared" si="0"/>
        <v>2.5</v>
      </c>
      <c r="AR30" s="62">
        <f t="shared" si="1"/>
        <v>11</v>
      </c>
      <c r="AS30" s="149">
        <f>AO30</f>
        <v>11.25</v>
      </c>
      <c r="AT30" s="166"/>
      <c r="AU30" s="151"/>
      <c r="AV30" s="154"/>
      <c r="AW30" s="63"/>
      <c r="AX30" s="166"/>
      <c r="AY30" s="114">
        <v>11</v>
      </c>
      <c r="AZ30" s="112"/>
      <c r="BA30" s="64">
        <v>2.7</v>
      </c>
      <c r="BB30" s="65"/>
      <c r="BC30" s="66"/>
      <c r="BD30" s="64" t="s">
        <v>101</v>
      </c>
      <c r="BE30" s="65"/>
      <c r="BF30" s="66"/>
      <c r="BG30" s="64">
        <v>2.6</v>
      </c>
      <c r="BH30" s="65" t="s">
        <v>102</v>
      </c>
      <c r="BI30" s="66"/>
    </row>
    <row r="31" spans="1:61" ht="21" customHeight="1">
      <c r="A31" s="76"/>
      <c r="B31" s="134" t="s">
        <v>145</v>
      </c>
      <c r="C31" s="135"/>
      <c r="D31" s="135"/>
      <c r="E31" s="136"/>
      <c r="F31" s="77" t="s">
        <v>27</v>
      </c>
      <c r="G31" s="116">
        <v>5</v>
      </c>
      <c r="H31" s="117">
        <v>2</v>
      </c>
      <c r="I31" s="77" t="s">
        <v>24</v>
      </c>
      <c r="J31" s="116">
        <v>6</v>
      </c>
      <c r="K31" s="117">
        <v>2</v>
      </c>
      <c r="L31" s="88" t="s">
        <v>25</v>
      </c>
      <c r="M31" s="89">
        <v>0</v>
      </c>
      <c r="N31" s="90">
        <v>0</v>
      </c>
      <c r="O31" s="77" t="s">
        <v>27</v>
      </c>
      <c r="P31" s="116"/>
      <c r="Q31" s="117"/>
      <c r="R31" s="77" t="s">
        <v>26</v>
      </c>
      <c r="S31" s="116">
        <v>6</v>
      </c>
      <c r="T31" s="117">
        <v>2</v>
      </c>
      <c r="U31" s="77" t="s">
        <v>26</v>
      </c>
      <c r="V31" s="116">
        <v>2</v>
      </c>
      <c r="W31" s="117">
        <v>5</v>
      </c>
      <c r="X31" s="88" t="s">
        <v>24</v>
      </c>
      <c r="Y31" s="89">
        <v>0</v>
      </c>
      <c r="Z31" s="90">
        <v>0</v>
      </c>
      <c r="AA31" s="77" t="s">
        <v>27</v>
      </c>
      <c r="AB31" s="116"/>
      <c r="AC31" s="117"/>
      <c r="AD31" s="77" t="s">
        <v>24</v>
      </c>
      <c r="AE31" s="116">
        <v>4</v>
      </c>
      <c r="AF31" s="117">
        <v>4</v>
      </c>
      <c r="AG31" s="77" t="s">
        <v>27</v>
      </c>
      <c r="AH31" s="116">
        <v>5</v>
      </c>
      <c r="AI31" s="117">
        <v>2</v>
      </c>
      <c r="AJ31" s="88" t="s">
        <v>27</v>
      </c>
      <c r="AK31" s="89"/>
      <c r="AL31" s="90">
        <v>0</v>
      </c>
      <c r="AM31" s="152">
        <f>AH31+AE31+AB31+Y31+V31+S31+P31+M31+J31+G31</f>
        <v>28</v>
      </c>
      <c r="AN31" s="153">
        <f t="shared" si="2"/>
        <v>17</v>
      </c>
      <c r="AO31" s="148">
        <f>AO32</f>
        <v>9.1647</v>
      </c>
      <c r="AP31" s="165"/>
      <c r="AQ31" s="152">
        <f t="shared" si="0"/>
        <v>28</v>
      </c>
      <c r="AR31" s="153">
        <f t="shared" si="1"/>
        <v>17</v>
      </c>
      <c r="AS31" s="148">
        <f>AS32</f>
        <v>9.1647</v>
      </c>
      <c r="AT31" s="165"/>
      <c r="AU31" s="152"/>
      <c r="AV31" s="153"/>
      <c r="AW31" s="51"/>
      <c r="AX31" s="165"/>
      <c r="AY31" s="113"/>
      <c r="AZ31" s="107"/>
      <c r="BA31" s="67"/>
      <c r="BB31" s="68"/>
      <c r="BC31" s="69"/>
      <c r="BD31" s="67"/>
      <c r="BE31" s="68"/>
      <c r="BF31" s="69"/>
      <c r="BG31" s="67"/>
      <c r="BH31" s="68"/>
      <c r="BI31" s="69"/>
    </row>
    <row r="32" spans="1:61" ht="21" customHeight="1" thickBot="1">
      <c r="A32" s="78">
        <v>12</v>
      </c>
      <c r="B32" s="137" t="s">
        <v>144</v>
      </c>
      <c r="C32" s="138"/>
      <c r="D32" s="138"/>
      <c r="E32" s="139"/>
      <c r="F32" s="79">
        <v>13</v>
      </c>
      <c r="G32" s="57" t="s">
        <v>103</v>
      </c>
      <c r="H32" s="58">
        <v>2</v>
      </c>
      <c r="I32" s="79">
        <v>15</v>
      </c>
      <c r="J32" s="57" t="s">
        <v>104</v>
      </c>
      <c r="K32" s="58">
        <v>2</v>
      </c>
      <c r="L32" s="91">
        <v>16</v>
      </c>
      <c r="M32" s="92" t="s">
        <v>83</v>
      </c>
      <c r="N32" s="93">
        <v>0</v>
      </c>
      <c r="O32" s="79">
        <v>14</v>
      </c>
      <c r="P32" s="57" t="s">
        <v>105</v>
      </c>
      <c r="Q32" s="58"/>
      <c r="R32" s="79">
        <v>10</v>
      </c>
      <c r="S32" s="59" t="s">
        <v>92</v>
      </c>
      <c r="T32" s="60">
        <v>2</v>
      </c>
      <c r="U32" s="79">
        <v>14</v>
      </c>
      <c r="V32" s="57" t="s">
        <v>106</v>
      </c>
      <c r="W32" s="58">
        <v>0</v>
      </c>
      <c r="X32" s="91">
        <v>9</v>
      </c>
      <c r="Y32" s="92" t="s">
        <v>82</v>
      </c>
      <c r="Z32" s="93">
        <v>0</v>
      </c>
      <c r="AA32" s="79">
        <v>15</v>
      </c>
      <c r="AB32" s="57" t="s">
        <v>107</v>
      </c>
      <c r="AC32" s="58"/>
      <c r="AD32" s="79">
        <v>9</v>
      </c>
      <c r="AE32" s="59" t="s">
        <v>83</v>
      </c>
      <c r="AF32" s="60">
        <v>1</v>
      </c>
      <c r="AG32" s="79">
        <v>11</v>
      </c>
      <c r="AH32" s="57" t="s">
        <v>100</v>
      </c>
      <c r="AI32" s="70">
        <v>2</v>
      </c>
      <c r="AJ32" s="91">
        <v>11</v>
      </c>
      <c r="AK32" s="92" t="s">
        <v>100</v>
      </c>
      <c r="AL32" s="93">
        <v>0</v>
      </c>
      <c r="AM32" s="61">
        <f>ROUND(AM31/AN31,4)</f>
        <v>1.6471</v>
      </c>
      <c r="AN32" s="62">
        <f t="shared" si="2"/>
        <v>9</v>
      </c>
      <c r="AO32" s="149">
        <f>ROUND(AN32+AM32/10,4)</f>
        <v>9.1647</v>
      </c>
      <c r="AP32" s="166"/>
      <c r="AQ32" s="61">
        <f t="shared" si="0"/>
        <v>1.6471</v>
      </c>
      <c r="AR32" s="62">
        <f t="shared" si="1"/>
        <v>9</v>
      </c>
      <c r="AS32" s="149">
        <f>AO32</f>
        <v>9.1647</v>
      </c>
      <c r="AT32" s="166"/>
      <c r="AU32" s="151"/>
      <c r="AV32" s="154"/>
      <c r="AW32" s="63"/>
      <c r="AX32" s="166"/>
      <c r="AY32" s="114">
        <v>12</v>
      </c>
      <c r="AZ32" s="112"/>
      <c r="BA32" s="64"/>
      <c r="BB32" s="65"/>
      <c r="BC32" s="66"/>
      <c r="BD32" s="64" t="s">
        <v>108</v>
      </c>
      <c r="BE32" s="65"/>
      <c r="BF32" s="66"/>
      <c r="BG32" s="64">
        <v>5</v>
      </c>
      <c r="BH32" s="65">
        <v>1.7</v>
      </c>
      <c r="BI32" s="66"/>
    </row>
    <row r="33" spans="1:61" ht="21" customHeight="1">
      <c r="A33" s="76"/>
      <c r="B33" s="134" t="s">
        <v>146</v>
      </c>
      <c r="C33" s="135"/>
      <c r="D33" s="135"/>
      <c r="E33" s="136"/>
      <c r="F33" s="77" t="s">
        <v>27</v>
      </c>
      <c r="G33" s="116">
        <v>5</v>
      </c>
      <c r="H33" s="117">
        <v>2</v>
      </c>
      <c r="I33" s="88" t="s">
        <v>27</v>
      </c>
      <c r="J33" s="89">
        <v>0</v>
      </c>
      <c r="K33" s="90">
        <v>0</v>
      </c>
      <c r="L33" s="77" t="s">
        <v>26</v>
      </c>
      <c r="M33" s="116">
        <v>6</v>
      </c>
      <c r="N33" s="117">
        <v>1</v>
      </c>
      <c r="O33" s="77" t="s">
        <v>26</v>
      </c>
      <c r="P33" s="116"/>
      <c r="Q33" s="117"/>
      <c r="R33" s="88" t="s">
        <v>24</v>
      </c>
      <c r="S33" s="89">
        <v>0</v>
      </c>
      <c r="T33" s="90">
        <v>0</v>
      </c>
      <c r="U33" s="77" t="s">
        <v>39</v>
      </c>
      <c r="V33" s="116">
        <v>5</v>
      </c>
      <c r="W33" s="117">
        <v>2</v>
      </c>
      <c r="X33" s="77" t="s">
        <v>26</v>
      </c>
      <c r="Y33" s="116">
        <v>9</v>
      </c>
      <c r="Z33" s="117">
        <v>0</v>
      </c>
      <c r="AA33" s="77" t="s">
        <v>24</v>
      </c>
      <c r="AB33" s="116"/>
      <c r="AC33" s="117"/>
      <c r="AD33" s="77" t="s">
        <v>27</v>
      </c>
      <c r="AE33" s="116">
        <v>6</v>
      </c>
      <c r="AF33" s="117">
        <v>0</v>
      </c>
      <c r="AG33" s="77" t="s">
        <v>26</v>
      </c>
      <c r="AH33" s="116">
        <v>7</v>
      </c>
      <c r="AI33" s="117">
        <v>0</v>
      </c>
      <c r="AJ33" s="88" t="s">
        <v>24</v>
      </c>
      <c r="AK33" s="89"/>
      <c r="AL33" s="90">
        <v>0</v>
      </c>
      <c r="AM33" s="152">
        <f>AH33+AE33+AB33+Y33+V33+S33+P33+M33+J33+G33</f>
        <v>38</v>
      </c>
      <c r="AN33" s="153">
        <f t="shared" si="2"/>
        <v>5</v>
      </c>
      <c r="AO33" s="148">
        <f>AO34</f>
        <v>12.76</v>
      </c>
      <c r="AP33" s="165"/>
      <c r="AQ33" s="152">
        <f t="shared" si="0"/>
        <v>38</v>
      </c>
      <c r="AR33" s="153">
        <f t="shared" si="1"/>
        <v>5</v>
      </c>
      <c r="AS33" s="148">
        <f>AS34</f>
        <v>12.76</v>
      </c>
      <c r="AT33" s="165"/>
      <c r="AU33" s="152"/>
      <c r="AV33" s="153"/>
      <c r="AW33" s="51"/>
      <c r="AX33" s="165"/>
      <c r="AY33" s="113"/>
      <c r="AZ33" s="107"/>
      <c r="BA33" s="67"/>
      <c r="BB33" s="68"/>
      <c r="BC33" s="69"/>
      <c r="BD33" s="67"/>
      <c r="BE33" s="68"/>
      <c r="BF33" s="69"/>
      <c r="BG33" s="67"/>
      <c r="BH33" s="68"/>
      <c r="BI33" s="69"/>
    </row>
    <row r="34" spans="1:61" ht="21" customHeight="1" thickBot="1">
      <c r="A34" s="78">
        <v>13</v>
      </c>
      <c r="B34" s="137" t="s">
        <v>148</v>
      </c>
      <c r="C34" s="138"/>
      <c r="D34" s="138"/>
      <c r="E34" s="139"/>
      <c r="F34" s="79">
        <v>12</v>
      </c>
      <c r="G34" s="57" t="s">
        <v>103</v>
      </c>
      <c r="H34" s="58">
        <v>2</v>
      </c>
      <c r="I34" s="91">
        <v>14</v>
      </c>
      <c r="J34" s="92" t="s">
        <v>105</v>
      </c>
      <c r="K34" s="93">
        <v>0</v>
      </c>
      <c r="L34" s="79">
        <v>11</v>
      </c>
      <c r="M34" s="59" t="s">
        <v>97</v>
      </c>
      <c r="N34" s="60">
        <v>2</v>
      </c>
      <c r="O34" s="79">
        <v>10</v>
      </c>
      <c r="P34" s="57" t="s">
        <v>89</v>
      </c>
      <c r="Q34" s="58"/>
      <c r="R34" s="91">
        <v>9</v>
      </c>
      <c r="S34" s="92" t="s">
        <v>80</v>
      </c>
      <c r="T34" s="93">
        <v>0</v>
      </c>
      <c r="U34" s="79">
        <v>16</v>
      </c>
      <c r="V34" s="57" t="s">
        <v>109</v>
      </c>
      <c r="W34" s="58">
        <v>2</v>
      </c>
      <c r="X34" s="79">
        <v>15</v>
      </c>
      <c r="Y34" s="57" t="s">
        <v>110</v>
      </c>
      <c r="Z34" s="58">
        <v>2</v>
      </c>
      <c r="AA34" s="79">
        <v>9</v>
      </c>
      <c r="AB34" s="57" t="s">
        <v>80</v>
      </c>
      <c r="AC34" s="58"/>
      <c r="AD34" s="79">
        <v>14</v>
      </c>
      <c r="AE34" s="59" t="s">
        <v>80</v>
      </c>
      <c r="AF34" s="60">
        <v>2</v>
      </c>
      <c r="AG34" s="79">
        <v>9</v>
      </c>
      <c r="AH34" s="57" t="s">
        <v>84</v>
      </c>
      <c r="AI34" s="70">
        <v>2</v>
      </c>
      <c r="AJ34" s="91">
        <v>10</v>
      </c>
      <c r="AK34" s="92" t="s">
        <v>94</v>
      </c>
      <c r="AL34" s="93">
        <v>0</v>
      </c>
      <c r="AM34" s="61">
        <f>ROUND(AM33/AN33,4)</f>
        <v>7.6</v>
      </c>
      <c r="AN34" s="62">
        <f t="shared" si="2"/>
        <v>12</v>
      </c>
      <c r="AO34" s="149">
        <f>ROUND(AN34+AM34/10,4)</f>
        <v>12.76</v>
      </c>
      <c r="AP34" s="166"/>
      <c r="AQ34" s="61">
        <f t="shared" si="0"/>
        <v>7.6</v>
      </c>
      <c r="AR34" s="62">
        <f t="shared" si="1"/>
        <v>12</v>
      </c>
      <c r="AS34" s="149">
        <f>AO34</f>
        <v>12.76</v>
      </c>
      <c r="AT34" s="166"/>
      <c r="AU34" s="151"/>
      <c r="AV34" s="154"/>
      <c r="AW34" s="63"/>
      <c r="AX34" s="166"/>
      <c r="AY34" s="114">
        <v>13</v>
      </c>
      <c r="AZ34" s="112"/>
      <c r="BA34" s="64" t="s">
        <v>111</v>
      </c>
      <c r="BB34" s="65"/>
      <c r="BC34" s="66"/>
      <c r="BD34" s="64" t="s">
        <v>112</v>
      </c>
      <c r="BE34" s="65" t="s">
        <v>86</v>
      </c>
      <c r="BF34" s="66"/>
      <c r="BG34" s="64"/>
      <c r="BH34" s="65" t="s">
        <v>113</v>
      </c>
      <c r="BI34" s="66"/>
    </row>
    <row r="35" spans="1:61" ht="21" customHeight="1">
      <c r="A35" s="76"/>
      <c r="B35" s="134" t="s">
        <v>155</v>
      </c>
      <c r="C35" s="135"/>
      <c r="D35" s="135"/>
      <c r="E35" s="136"/>
      <c r="F35" s="77" t="s">
        <v>24</v>
      </c>
      <c r="G35" s="116">
        <v>4</v>
      </c>
      <c r="H35" s="117">
        <v>3</v>
      </c>
      <c r="I35" s="88" t="s">
        <v>27</v>
      </c>
      <c r="J35" s="89">
        <v>0</v>
      </c>
      <c r="K35" s="90">
        <v>0</v>
      </c>
      <c r="L35" s="77" t="s">
        <v>24</v>
      </c>
      <c r="M35" s="116">
        <v>3</v>
      </c>
      <c r="N35" s="117">
        <v>4</v>
      </c>
      <c r="O35" s="77" t="s">
        <v>27</v>
      </c>
      <c r="P35" s="116"/>
      <c r="Q35" s="117"/>
      <c r="R35" s="77" t="s">
        <v>27</v>
      </c>
      <c r="S35" s="116">
        <v>1</v>
      </c>
      <c r="T35" s="117">
        <v>5</v>
      </c>
      <c r="U35" s="77" t="s">
        <v>26</v>
      </c>
      <c r="V35" s="116">
        <v>2</v>
      </c>
      <c r="W35" s="117">
        <v>5</v>
      </c>
      <c r="X35" s="77" t="s">
        <v>39</v>
      </c>
      <c r="Y35" s="116">
        <v>3</v>
      </c>
      <c r="Z35" s="117">
        <v>4</v>
      </c>
      <c r="AA35" s="121"/>
      <c r="AB35" s="118"/>
      <c r="AC35" s="119"/>
      <c r="AD35" s="77" t="s">
        <v>27</v>
      </c>
      <c r="AE35" s="116">
        <v>6</v>
      </c>
      <c r="AF35" s="117">
        <v>0</v>
      </c>
      <c r="AG35" s="121"/>
      <c r="AH35" s="118"/>
      <c r="AI35" s="119"/>
      <c r="AJ35" s="88" t="s">
        <v>26</v>
      </c>
      <c r="AK35" s="89"/>
      <c r="AL35" s="90">
        <v>0</v>
      </c>
      <c r="AM35" s="152">
        <f>AH35+AE35+AB35+Y35+V35+S35+P35+M35+J35+G35</f>
        <v>19</v>
      </c>
      <c r="AN35" s="153">
        <f t="shared" si="2"/>
        <v>21</v>
      </c>
      <c r="AO35" s="148">
        <f>AO36</f>
        <v>4.0905</v>
      </c>
      <c r="AP35" s="165"/>
      <c r="AQ35" s="152">
        <f t="shared" si="0"/>
        <v>19</v>
      </c>
      <c r="AR35" s="153">
        <f t="shared" si="1"/>
        <v>21</v>
      </c>
      <c r="AS35" s="148">
        <f>AS36</f>
        <v>4.0905</v>
      </c>
      <c r="AT35" s="165"/>
      <c r="AU35" s="152"/>
      <c r="AV35" s="153"/>
      <c r="AW35" s="51"/>
      <c r="AX35" s="165"/>
      <c r="AY35" s="113"/>
      <c r="AZ35" s="107"/>
      <c r="BA35" s="67"/>
      <c r="BB35" s="68"/>
      <c r="BC35" s="69"/>
      <c r="BD35" s="67"/>
      <c r="BE35" s="68"/>
      <c r="BF35" s="69"/>
      <c r="BG35" s="67"/>
      <c r="BH35" s="68"/>
      <c r="BI35" s="69"/>
    </row>
    <row r="36" spans="1:61" ht="21" customHeight="1" thickBot="1">
      <c r="A36" s="78">
        <v>14</v>
      </c>
      <c r="B36" s="137" t="s">
        <v>154</v>
      </c>
      <c r="C36" s="138"/>
      <c r="D36" s="138"/>
      <c r="E36" s="139"/>
      <c r="F36" s="79">
        <v>11</v>
      </c>
      <c r="G36" s="57" t="s">
        <v>96</v>
      </c>
      <c r="H36" s="58">
        <v>2</v>
      </c>
      <c r="I36" s="91">
        <v>13</v>
      </c>
      <c r="J36" s="92" t="s">
        <v>105</v>
      </c>
      <c r="K36" s="93">
        <v>0</v>
      </c>
      <c r="L36" s="79">
        <v>10</v>
      </c>
      <c r="M36" s="59" t="s">
        <v>91</v>
      </c>
      <c r="N36" s="60">
        <v>0</v>
      </c>
      <c r="O36" s="79">
        <v>12</v>
      </c>
      <c r="P36" s="57" t="s">
        <v>105</v>
      </c>
      <c r="Q36" s="58"/>
      <c r="R36" s="79">
        <v>15</v>
      </c>
      <c r="S36" s="59" t="s">
        <v>107</v>
      </c>
      <c r="T36" s="60">
        <v>0</v>
      </c>
      <c r="U36" s="79">
        <v>12</v>
      </c>
      <c r="V36" s="57" t="s">
        <v>106</v>
      </c>
      <c r="W36" s="58">
        <v>0</v>
      </c>
      <c r="X36" s="79">
        <v>16</v>
      </c>
      <c r="Y36" s="57" t="s">
        <v>114</v>
      </c>
      <c r="Z36" s="58">
        <v>0</v>
      </c>
      <c r="AA36" s="122"/>
      <c r="AB36" s="92"/>
      <c r="AC36" s="120"/>
      <c r="AD36" s="79">
        <v>13</v>
      </c>
      <c r="AE36" s="59" t="s">
        <v>80</v>
      </c>
      <c r="AF36" s="60">
        <v>2</v>
      </c>
      <c r="AG36" s="122"/>
      <c r="AH36" s="92"/>
      <c r="AI36" s="120"/>
      <c r="AJ36" s="91">
        <v>9</v>
      </c>
      <c r="AK36" s="92" t="s">
        <v>84</v>
      </c>
      <c r="AL36" s="93">
        <v>0</v>
      </c>
      <c r="AM36" s="61">
        <f>ROUND(AM35/AN35,4)</f>
        <v>0.9048</v>
      </c>
      <c r="AN36" s="62">
        <f t="shared" si="2"/>
        <v>4</v>
      </c>
      <c r="AO36" s="149">
        <f>ROUND(AN36+AM36/10,4)</f>
        <v>4.0905</v>
      </c>
      <c r="AP36" s="166"/>
      <c r="AQ36" s="61">
        <f t="shared" si="0"/>
        <v>0.9048</v>
      </c>
      <c r="AR36" s="62">
        <f t="shared" si="1"/>
        <v>4</v>
      </c>
      <c r="AS36" s="149">
        <f>AO36</f>
        <v>4.0905</v>
      </c>
      <c r="AT36" s="166"/>
      <c r="AU36" s="151"/>
      <c r="AV36" s="154"/>
      <c r="AW36" s="63"/>
      <c r="AX36" s="166"/>
      <c r="AY36" s="114">
        <v>14</v>
      </c>
      <c r="AZ36" s="112"/>
      <c r="BA36" s="64" t="s">
        <v>115</v>
      </c>
      <c r="BB36" s="65"/>
      <c r="BC36" s="66"/>
      <c r="BD36" s="64">
        <v>2.3</v>
      </c>
      <c r="BE36" s="65">
        <v>7</v>
      </c>
      <c r="BF36" s="66"/>
      <c r="BG36" s="64">
        <v>3</v>
      </c>
      <c r="BH36" s="65" t="s">
        <v>116</v>
      </c>
      <c r="BI36" s="66"/>
    </row>
    <row r="37" spans="1:61" ht="21" customHeight="1">
      <c r="A37" s="76"/>
      <c r="B37" s="134" t="s">
        <v>152</v>
      </c>
      <c r="C37" s="135"/>
      <c r="D37" s="135"/>
      <c r="E37" s="136"/>
      <c r="F37" s="88" t="s">
        <v>26</v>
      </c>
      <c r="G37" s="89">
        <v>0</v>
      </c>
      <c r="H37" s="90">
        <v>0</v>
      </c>
      <c r="I37" s="77" t="s">
        <v>24</v>
      </c>
      <c r="J37" s="116">
        <v>6</v>
      </c>
      <c r="K37" s="117">
        <v>2</v>
      </c>
      <c r="L37" s="77" t="s">
        <v>27</v>
      </c>
      <c r="M37" s="116">
        <v>5</v>
      </c>
      <c r="N37" s="117">
        <v>3</v>
      </c>
      <c r="O37" s="77" t="s">
        <v>24</v>
      </c>
      <c r="P37" s="116"/>
      <c r="Q37" s="117"/>
      <c r="R37" s="77" t="s">
        <v>27</v>
      </c>
      <c r="S37" s="116">
        <v>1</v>
      </c>
      <c r="T37" s="117">
        <v>5</v>
      </c>
      <c r="U37" s="88" t="s">
        <v>24</v>
      </c>
      <c r="V37" s="89">
        <v>0</v>
      </c>
      <c r="W37" s="90">
        <v>0</v>
      </c>
      <c r="X37" s="77" t="s">
        <v>26</v>
      </c>
      <c r="Y37" s="116">
        <v>9</v>
      </c>
      <c r="Z37" s="117">
        <v>0</v>
      </c>
      <c r="AA37" s="77" t="s">
        <v>27</v>
      </c>
      <c r="AB37" s="116"/>
      <c r="AC37" s="117"/>
      <c r="AD37" s="77" t="s">
        <v>26</v>
      </c>
      <c r="AE37" s="116">
        <v>4</v>
      </c>
      <c r="AF37" s="117">
        <v>3</v>
      </c>
      <c r="AG37" s="77" t="s">
        <v>24</v>
      </c>
      <c r="AH37" s="116">
        <v>7</v>
      </c>
      <c r="AI37" s="117">
        <v>1</v>
      </c>
      <c r="AJ37" s="88" t="s">
        <v>25</v>
      </c>
      <c r="AK37" s="89"/>
      <c r="AL37" s="90">
        <v>0</v>
      </c>
      <c r="AM37" s="152">
        <f>AH37+AE37+AB37+Y37+V37+S37+P37+M37+J37+G37</f>
        <v>32</v>
      </c>
      <c r="AN37" s="153">
        <f t="shared" si="2"/>
        <v>14</v>
      </c>
      <c r="AO37" s="148">
        <f>AO38</f>
        <v>10.2286</v>
      </c>
      <c r="AP37" s="165"/>
      <c r="AQ37" s="152">
        <f t="shared" si="0"/>
        <v>32</v>
      </c>
      <c r="AR37" s="153">
        <f t="shared" si="1"/>
        <v>14</v>
      </c>
      <c r="AS37" s="148">
        <f>AS38</f>
        <v>10.2286</v>
      </c>
      <c r="AT37" s="165"/>
      <c r="AU37" s="152"/>
      <c r="AV37" s="153"/>
      <c r="AW37" s="51"/>
      <c r="AX37" s="165"/>
      <c r="AY37" s="113"/>
      <c r="AZ37" s="107"/>
      <c r="BA37" s="67"/>
      <c r="BB37" s="68"/>
      <c r="BC37" s="69"/>
      <c r="BD37" s="67"/>
      <c r="BE37" s="68"/>
      <c r="BF37" s="69"/>
      <c r="BG37" s="67"/>
      <c r="BH37" s="68"/>
      <c r="BI37" s="69"/>
    </row>
    <row r="38" spans="1:61" ht="21" customHeight="1" thickBot="1">
      <c r="A38" s="78">
        <v>15</v>
      </c>
      <c r="B38" s="137" t="s">
        <v>151</v>
      </c>
      <c r="C38" s="138"/>
      <c r="D38" s="138"/>
      <c r="E38" s="139"/>
      <c r="F38" s="91">
        <v>10</v>
      </c>
      <c r="G38" s="92" t="s">
        <v>89</v>
      </c>
      <c r="H38" s="93">
        <v>0</v>
      </c>
      <c r="I38" s="79">
        <v>12</v>
      </c>
      <c r="J38" s="57" t="s">
        <v>104</v>
      </c>
      <c r="K38" s="58">
        <v>2</v>
      </c>
      <c r="L38" s="79">
        <v>9</v>
      </c>
      <c r="M38" s="59" t="s">
        <v>79</v>
      </c>
      <c r="N38" s="60">
        <v>2</v>
      </c>
      <c r="O38" s="79">
        <v>16</v>
      </c>
      <c r="P38" s="57" t="s">
        <v>83</v>
      </c>
      <c r="Q38" s="58"/>
      <c r="R38" s="79">
        <v>14</v>
      </c>
      <c r="S38" s="59" t="s">
        <v>107</v>
      </c>
      <c r="T38" s="60">
        <v>0</v>
      </c>
      <c r="U38" s="91">
        <v>11</v>
      </c>
      <c r="V38" s="92" t="s">
        <v>99</v>
      </c>
      <c r="W38" s="93">
        <v>0</v>
      </c>
      <c r="X38" s="79">
        <v>13</v>
      </c>
      <c r="Y38" s="57" t="s">
        <v>110</v>
      </c>
      <c r="Z38" s="58">
        <v>2</v>
      </c>
      <c r="AA38" s="79">
        <v>12</v>
      </c>
      <c r="AB38" s="57" t="s">
        <v>107</v>
      </c>
      <c r="AC38" s="58"/>
      <c r="AD38" s="79">
        <v>10</v>
      </c>
      <c r="AE38" s="59" t="s">
        <v>89</v>
      </c>
      <c r="AF38" s="60">
        <v>2</v>
      </c>
      <c r="AG38" s="79">
        <v>16</v>
      </c>
      <c r="AH38" s="57" t="s">
        <v>99</v>
      </c>
      <c r="AI38" s="70">
        <v>2</v>
      </c>
      <c r="AJ38" s="91">
        <v>16</v>
      </c>
      <c r="AK38" s="92" t="s">
        <v>117</v>
      </c>
      <c r="AL38" s="93">
        <v>0</v>
      </c>
      <c r="AM38" s="61">
        <f>ROUND(AM37/AN37,4)</f>
        <v>2.2857</v>
      </c>
      <c r="AN38" s="62">
        <f t="shared" si="2"/>
        <v>10</v>
      </c>
      <c r="AO38" s="149">
        <f>ROUND(AN38+AM38/10,4)</f>
        <v>10.2286</v>
      </c>
      <c r="AP38" s="166"/>
      <c r="AQ38" s="61">
        <f t="shared" si="0"/>
        <v>2.2857</v>
      </c>
      <c r="AR38" s="62">
        <f t="shared" si="1"/>
        <v>10</v>
      </c>
      <c r="AS38" s="149">
        <f>AO38</f>
        <v>10.2286</v>
      </c>
      <c r="AT38" s="166"/>
      <c r="AU38" s="151"/>
      <c r="AV38" s="154"/>
      <c r="AW38" s="63"/>
      <c r="AX38" s="166"/>
      <c r="AY38" s="114">
        <v>15</v>
      </c>
      <c r="AZ38" s="112"/>
      <c r="BA38" s="64" t="s">
        <v>118</v>
      </c>
      <c r="BB38" s="65"/>
      <c r="BC38" s="66"/>
      <c r="BD38" s="64" t="s">
        <v>119</v>
      </c>
      <c r="BE38" s="65"/>
      <c r="BF38" s="66"/>
      <c r="BG38" s="64">
        <v>1.3</v>
      </c>
      <c r="BH38" s="65" t="s">
        <v>120</v>
      </c>
      <c r="BI38" s="66"/>
    </row>
    <row r="39" spans="1:61" ht="21" customHeight="1">
      <c r="A39" s="76"/>
      <c r="B39" s="134" t="s">
        <v>146</v>
      </c>
      <c r="C39" s="135"/>
      <c r="D39" s="135"/>
      <c r="E39" s="136"/>
      <c r="F39" s="77" t="s">
        <v>23</v>
      </c>
      <c r="G39" s="116">
        <v>8</v>
      </c>
      <c r="H39" s="117">
        <v>1</v>
      </c>
      <c r="I39" s="77" t="s">
        <v>61</v>
      </c>
      <c r="J39" s="116">
        <v>5</v>
      </c>
      <c r="K39" s="117">
        <v>1</v>
      </c>
      <c r="L39" s="88" t="s">
        <v>25</v>
      </c>
      <c r="M39" s="89">
        <v>0</v>
      </c>
      <c r="N39" s="90">
        <v>0</v>
      </c>
      <c r="O39" s="77" t="s">
        <v>24</v>
      </c>
      <c r="P39" s="116"/>
      <c r="Q39" s="117"/>
      <c r="R39" s="77" t="s">
        <v>39</v>
      </c>
      <c r="S39" s="116">
        <v>4</v>
      </c>
      <c r="T39" s="117">
        <v>4</v>
      </c>
      <c r="U39" s="77" t="s">
        <v>39</v>
      </c>
      <c r="V39" s="116">
        <v>5</v>
      </c>
      <c r="W39" s="117">
        <v>2</v>
      </c>
      <c r="X39" s="77" t="s">
        <v>39</v>
      </c>
      <c r="Y39" s="116">
        <v>3</v>
      </c>
      <c r="Z39" s="117">
        <v>4</v>
      </c>
      <c r="AA39" s="121"/>
      <c r="AB39" s="118"/>
      <c r="AC39" s="119"/>
      <c r="AD39" s="88" t="s">
        <v>25</v>
      </c>
      <c r="AE39" s="89">
        <v>0</v>
      </c>
      <c r="AF39" s="90">
        <v>0</v>
      </c>
      <c r="AG39" s="77" t="s">
        <v>24</v>
      </c>
      <c r="AH39" s="116">
        <v>7</v>
      </c>
      <c r="AI39" s="117">
        <v>1</v>
      </c>
      <c r="AJ39" s="88" t="s">
        <v>25</v>
      </c>
      <c r="AK39" s="89"/>
      <c r="AL39" s="90">
        <v>0</v>
      </c>
      <c r="AM39" s="152">
        <f>AH39+AE39+AB39+Y39+V39+S39+P39+M39+J39+G39</f>
        <v>32</v>
      </c>
      <c r="AN39" s="153">
        <f t="shared" si="2"/>
        <v>13</v>
      </c>
      <c r="AO39" s="148">
        <f>AO40</f>
        <v>9.2462</v>
      </c>
      <c r="AP39" s="165"/>
      <c r="AQ39" s="152">
        <f t="shared" si="0"/>
        <v>32</v>
      </c>
      <c r="AR39" s="153">
        <f t="shared" si="1"/>
        <v>13</v>
      </c>
      <c r="AS39" s="148">
        <f>AS40</f>
        <v>9.2462</v>
      </c>
      <c r="AT39" s="165"/>
      <c r="AU39" s="152"/>
      <c r="AV39" s="153"/>
      <c r="AW39" s="51"/>
      <c r="AX39" s="165"/>
      <c r="AY39" s="113"/>
      <c r="AZ39" s="107"/>
      <c r="BA39" s="67"/>
      <c r="BB39" s="68"/>
      <c r="BC39" s="69"/>
      <c r="BD39" s="67"/>
      <c r="BE39" s="68"/>
      <c r="BF39" s="69"/>
      <c r="BG39" s="67"/>
      <c r="BH39" s="68"/>
      <c r="BI39" s="69"/>
    </row>
    <row r="40" spans="1:61" ht="21" customHeight="1" thickBot="1">
      <c r="A40" s="78">
        <v>16</v>
      </c>
      <c r="B40" s="137" t="s">
        <v>147</v>
      </c>
      <c r="C40" s="138"/>
      <c r="D40" s="138"/>
      <c r="E40" s="139"/>
      <c r="F40" s="79">
        <v>9</v>
      </c>
      <c r="G40" s="57" t="s">
        <v>77</v>
      </c>
      <c r="H40" s="58">
        <v>2</v>
      </c>
      <c r="I40" s="79">
        <v>10</v>
      </c>
      <c r="J40" s="57" t="s">
        <v>90</v>
      </c>
      <c r="K40" s="58">
        <v>2</v>
      </c>
      <c r="L40" s="91">
        <v>12</v>
      </c>
      <c r="M40" s="92" t="s">
        <v>83</v>
      </c>
      <c r="N40" s="93">
        <v>0</v>
      </c>
      <c r="O40" s="79">
        <v>15</v>
      </c>
      <c r="P40" s="57" t="s">
        <v>83</v>
      </c>
      <c r="Q40" s="58"/>
      <c r="R40" s="79">
        <v>11</v>
      </c>
      <c r="S40" s="59" t="s">
        <v>98</v>
      </c>
      <c r="T40" s="60">
        <v>1</v>
      </c>
      <c r="U40" s="79">
        <v>13</v>
      </c>
      <c r="V40" s="57" t="s">
        <v>109</v>
      </c>
      <c r="W40" s="58">
        <v>2</v>
      </c>
      <c r="X40" s="79">
        <v>14</v>
      </c>
      <c r="Y40" s="57" t="s">
        <v>114</v>
      </c>
      <c r="Z40" s="58">
        <v>0</v>
      </c>
      <c r="AA40" s="122"/>
      <c r="AB40" s="92"/>
      <c r="AC40" s="120"/>
      <c r="AD40" s="91">
        <v>11</v>
      </c>
      <c r="AE40" s="92" t="s">
        <v>109</v>
      </c>
      <c r="AF40" s="93">
        <v>0</v>
      </c>
      <c r="AG40" s="79">
        <v>15</v>
      </c>
      <c r="AH40" s="57" t="s">
        <v>99</v>
      </c>
      <c r="AI40" s="70">
        <v>2</v>
      </c>
      <c r="AJ40" s="91">
        <v>15</v>
      </c>
      <c r="AK40" s="92" t="s">
        <v>117</v>
      </c>
      <c r="AL40" s="93">
        <v>0</v>
      </c>
      <c r="AM40" s="61">
        <f>ROUND(AM39/AN39,4)</f>
        <v>2.4615</v>
      </c>
      <c r="AN40" s="62">
        <f t="shared" si="2"/>
        <v>9</v>
      </c>
      <c r="AO40" s="149">
        <f>ROUND(AN40+AM40/10,4)</f>
        <v>9.2462</v>
      </c>
      <c r="AP40" s="166">
        <v>16</v>
      </c>
      <c r="AQ40" s="61">
        <f t="shared" si="0"/>
        <v>2.4615</v>
      </c>
      <c r="AR40" s="62">
        <f t="shared" si="1"/>
        <v>9</v>
      </c>
      <c r="AS40" s="149">
        <f>AO40</f>
        <v>9.2462</v>
      </c>
      <c r="AT40" s="166"/>
      <c r="AU40" s="151"/>
      <c r="AV40" s="154"/>
      <c r="AW40" s="63"/>
      <c r="AX40" s="166"/>
      <c r="AY40" s="114">
        <v>16</v>
      </c>
      <c r="AZ40" s="112"/>
      <c r="BA40" s="64" t="s">
        <v>118</v>
      </c>
      <c r="BB40" s="65"/>
      <c r="BC40" s="66"/>
      <c r="BD40" s="64">
        <v>3.5</v>
      </c>
      <c r="BE40" s="65"/>
      <c r="BF40" s="66"/>
      <c r="BG40" s="64" t="s">
        <v>121</v>
      </c>
      <c r="BH40" s="65">
        <v>8</v>
      </c>
      <c r="BI40" s="66"/>
    </row>
    <row r="41" spans="2:58" s="2" customFormat="1" ht="22.5" customHeight="1">
      <c r="B41" s="80"/>
      <c r="C41" s="81"/>
      <c r="D41" s="81"/>
      <c r="F41" s="82"/>
      <c r="G41" s="2">
        <v>1</v>
      </c>
      <c r="J41" s="2">
        <v>2</v>
      </c>
      <c r="M41" s="2">
        <v>3</v>
      </c>
      <c r="N41" s="130"/>
      <c r="O41" s="81"/>
      <c r="P41" s="2" t="s">
        <v>4</v>
      </c>
      <c r="Q41" s="83"/>
      <c r="R41" s="82"/>
      <c r="S41" s="2">
        <v>4</v>
      </c>
      <c r="U41" s="82"/>
      <c r="V41" s="2">
        <v>5</v>
      </c>
      <c r="Y41" s="2">
        <v>6</v>
      </c>
      <c r="Z41" s="130"/>
      <c r="AA41" s="81"/>
      <c r="AB41" s="2" t="s">
        <v>5</v>
      </c>
      <c r="AC41" s="84"/>
      <c r="AE41" s="2">
        <v>7</v>
      </c>
      <c r="AF41" s="131"/>
      <c r="AG41" s="81"/>
      <c r="AH41" s="2" t="s">
        <v>6</v>
      </c>
      <c r="AI41" s="130"/>
      <c r="AK41" s="95">
        <v>8</v>
      </c>
      <c r="AM41"/>
      <c r="AN41"/>
      <c r="AO41"/>
      <c r="AP41"/>
      <c r="AQ41"/>
      <c r="AR41"/>
      <c r="AS41"/>
      <c r="BA41" s="85" t="s">
        <v>122</v>
      </c>
      <c r="BB41"/>
      <c r="BC41"/>
      <c r="BD41"/>
      <c r="BE41"/>
      <c r="BF41"/>
    </row>
    <row r="42" spans="30:52" ht="22.5" customHeight="1">
      <c r="AD42" t="s">
        <v>185</v>
      </c>
      <c r="AG42" t="s">
        <v>189</v>
      </c>
      <c r="AI42" s="5" t="s">
        <v>186</v>
      </c>
      <c r="AM42" s="192">
        <f>AM39+AM37+AM35+AM33+AM31+AM29+AM27+AM25+AM23+AM21+AM19+AM17+AM15+AM13+AM11+AM9</f>
        <v>350</v>
      </c>
      <c r="AN42" s="193">
        <f>AM42/181*20</f>
        <v>38.67403314917127</v>
      </c>
      <c r="AO42" t="s">
        <v>190</v>
      </c>
      <c r="AY42"/>
      <c r="AZ42"/>
    </row>
    <row r="43" spans="34:52" ht="22.5" customHeight="1">
      <c r="AH43" t="s">
        <v>187</v>
      </c>
      <c r="AN43" s="191"/>
      <c r="AO43" t="s">
        <v>188</v>
      </c>
      <c r="AY43"/>
      <c r="AZ43"/>
    </row>
    <row r="44" spans="42:52" ht="22.5" customHeight="1">
      <c r="AP44">
        <v>48.3</v>
      </c>
      <c r="AV44">
        <f>AP44/6</f>
        <v>8.049999999999999</v>
      </c>
      <c r="AY44"/>
      <c r="AZ44"/>
    </row>
    <row r="45" spans="51:52" ht="22.5" customHeight="1">
      <c r="AY45"/>
      <c r="AZ45"/>
    </row>
    <row r="46" spans="51:52" ht="22.5" customHeight="1">
      <c r="AY46"/>
      <c r="AZ46"/>
    </row>
    <row r="47" spans="31:52" ht="22.5" customHeight="1">
      <c r="AE47" t="s">
        <v>0</v>
      </c>
      <c r="AY47"/>
      <c r="AZ47"/>
    </row>
    <row r="48" spans="51:52" ht="22.5" customHeight="1">
      <c r="AY48"/>
      <c r="AZ48"/>
    </row>
  </sheetData>
  <mergeCells count="6">
    <mergeCell ref="A4:H5"/>
    <mergeCell ref="AP6:AP8"/>
    <mergeCell ref="AT6:AT8"/>
    <mergeCell ref="AX6:AX8"/>
    <mergeCell ref="B7:C7"/>
    <mergeCell ref="D8:E8"/>
  </mergeCells>
  <printOptions/>
  <pageMargins left="0" right="0" top="0.7874015748031497" bottom="0" header="0" footer="0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8"/>
  <sheetViews>
    <sheetView zoomScale="75" zoomScaleNormal="75" workbookViewId="0" topLeftCell="U1">
      <selection activeCell="AQ2" sqref="AQ2"/>
    </sheetView>
  </sheetViews>
  <sheetFormatPr defaultColWidth="11.421875" defaultRowHeight="22.5" customHeight="1"/>
  <cols>
    <col min="1" max="1" width="5.421875" style="0" customWidth="1"/>
    <col min="2" max="4" width="5.00390625" style="0" customWidth="1"/>
    <col min="5" max="5" width="4.00390625" style="0" customWidth="1"/>
    <col min="6" max="14" width="5.00390625" style="0" customWidth="1"/>
    <col min="15" max="17" width="5.00390625" style="0" hidden="1" customWidth="1"/>
    <col min="18" max="26" width="5.00390625" style="0" customWidth="1"/>
    <col min="27" max="29" width="5.00390625" style="0" hidden="1" customWidth="1"/>
    <col min="30" max="35" width="5.00390625" style="0" customWidth="1"/>
    <col min="36" max="37" width="5.140625" style="0" hidden="1" customWidth="1"/>
    <col min="38" max="38" width="0.13671875" style="0" hidden="1" customWidth="1"/>
    <col min="39" max="39" width="10.00390625" style="0" customWidth="1"/>
    <col min="40" max="40" width="7.8515625" style="0" customWidth="1"/>
    <col min="41" max="41" width="10.140625" style="0" customWidth="1"/>
    <col min="42" max="42" width="4.7109375" style="0" customWidth="1"/>
    <col min="43" max="43" width="10.00390625" style="0" customWidth="1"/>
    <col min="44" max="44" width="7.8515625" style="0" customWidth="1"/>
    <col min="45" max="45" width="9.8515625" style="0" customWidth="1"/>
    <col min="46" max="46" width="4.7109375" style="0" customWidth="1"/>
    <col min="47" max="47" width="9.8515625" style="0" hidden="1" customWidth="1"/>
    <col min="48" max="48" width="7.7109375" style="0" hidden="1" customWidth="1"/>
    <col min="49" max="49" width="9.8515625" style="0" hidden="1" customWidth="1"/>
    <col min="50" max="50" width="4.7109375" style="0" hidden="1" customWidth="1"/>
    <col min="51" max="51" width="3.00390625" style="2" customWidth="1"/>
    <col min="52" max="52" width="2.7109375" style="2" customWidth="1"/>
    <col min="53" max="53" width="6.7109375" style="0" hidden="1" customWidth="1"/>
    <col min="54" max="54" width="8.7109375" style="0" hidden="1" customWidth="1"/>
    <col min="55" max="55" width="2.7109375" style="0" hidden="1" customWidth="1"/>
    <col min="56" max="56" width="11.28125" style="0" hidden="1" customWidth="1"/>
    <col min="57" max="57" width="7.421875" style="0" hidden="1" customWidth="1"/>
    <col min="58" max="58" width="2.57421875" style="0" hidden="1" customWidth="1"/>
    <col min="59" max="59" width="9.7109375" style="0" hidden="1" customWidth="1"/>
    <col min="60" max="60" width="6.421875" style="0" hidden="1" customWidth="1"/>
    <col min="61" max="61" width="2.57421875" style="0" hidden="1" customWidth="1"/>
    <col min="62" max="62" width="10.00390625" style="0" customWidth="1"/>
    <col min="63" max="63" width="8.7109375" style="0" customWidth="1"/>
    <col min="64" max="64" width="2.57421875" style="0" customWidth="1"/>
    <col min="65" max="65" width="7.57421875" style="0" customWidth="1"/>
    <col min="66" max="66" width="4.00390625" style="0" customWidth="1"/>
    <col min="67" max="16384" width="5.140625" style="0" customWidth="1"/>
  </cols>
  <sheetData>
    <row r="1" spans="11:34" ht="22.5" customHeight="1">
      <c r="K1" s="1" t="s">
        <v>135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 s="2"/>
    </row>
    <row r="2" spans="1:69" ht="22.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BQ2" t="s">
        <v>0</v>
      </c>
    </row>
    <row r="3" spans="7:52" ht="22.5" customHeight="1">
      <c r="G3" s="4" t="s">
        <v>1</v>
      </c>
      <c r="H3" s="4"/>
      <c r="I3" s="4"/>
      <c r="J3" s="6" t="s">
        <v>140</v>
      </c>
      <c r="K3" s="6"/>
      <c r="L3" s="6"/>
      <c r="O3" s="7" t="s">
        <v>139</v>
      </c>
      <c r="P3" s="7"/>
      <c r="Q3" s="7"/>
      <c r="R3" s="7"/>
      <c r="S3" s="5" t="s">
        <v>184</v>
      </c>
      <c r="T3" s="5"/>
      <c r="U3" s="146"/>
      <c r="V3" s="146"/>
      <c r="W3" s="146"/>
      <c r="Y3" s="4" t="s">
        <v>141</v>
      </c>
      <c r="Z3" s="4"/>
      <c r="AA3" s="4"/>
      <c r="AB3" s="3"/>
      <c r="AC3" s="4"/>
      <c r="AD3" s="4"/>
      <c r="AE3" s="3"/>
      <c r="AF3" s="3"/>
      <c r="AG3" s="4"/>
      <c r="AH3" s="7"/>
      <c r="AI3" s="7"/>
      <c r="AJ3" s="7"/>
      <c r="AK3" s="7"/>
      <c r="AL3" s="7"/>
      <c r="AM3" s="7"/>
      <c r="AP3" s="2"/>
      <c r="AQ3" s="2"/>
      <c r="AR3" s="2"/>
      <c r="AY3"/>
      <c r="AZ3"/>
    </row>
    <row r="4" spans="1:60" ht="21" customHeight="1">
      <c r="A4" s="194" t="s">
        <v>171</v>
      </c>
      <c r="B4" s="194"/>
      <c r="C4" s="194"/>
      <c r="D4" s="194"/>
      <c r="E4" s="194"/>
      <c r="F4" s="194"/>
      <c r="G4" s="194"/>
      <c r="H4" s="194"/>
      <c r="I4" s="145"/>
      <c r="J4" s="5" t="s">
        <v>126</v>
      </c>
      <c r="M4" s="7"/>
      <c r="N4" s="7"/>
      <c r="O4" s="7"/>
      <c r="P4" s="7"/>
      <c r="Q4" s="7"/>
      <c r="R4" s="7"/>
      <c r="T4" s="5" t="s">
        <v>127</v>
      </c>
      <c r="U4" s="7"/>
      <c r="V4" s="7"/>
      <c r="W4" s="7"/>
      <c r="X4" s="7"/>
      <c r="Y4" s="143"/>
      <c r="Z4" s="143"/>
      <c r="AA4" s="143"/>
      <c r="AB4" s="143"/>
      <c r="AC4" s="143"/>
      <c r="AD4" s="143"/>
      <c r="AE4" s="144"/>
      <c r="AH4" s="5"/>
      <c r="AJ4" s="7"/>
      <c r="AK4" s="7"/>
      <c r="AL4" s="7"/>
      <c r="AX4" s="161">
        <v>0.55</v>
      </c>
      <c r="AY4"/>
      <c r="AZ4"/>
      <c r="BH4" s="161">
        <v>0.7</v>
      </c>
    </row>
    <row r="5" spans="1:61" ht="21" customHeight="1">
      <c r="A5" s="194"/>
      <c r="B5" s="194"/>
      <c r="C5" s="194"/>
      <c r="D5" s="194"/>
      <c r="E5" s="194"/>
      <c r="F5" s="194"/>
      <c r="G5" s="194"/>
      <c r="H5" s="194"/>
      <c r="I5" s="145"/>
      <c r="J5" s="7"/>
      <c r="K5" s="7"/>
      <c r="L5" s="7"/>
      <c r="M5" s="7"/>
      <c r="N5" s="7"/>
      <c r="O5" s="5" t="s">
        <v>2</v>
      </c>
      <c r="P5" s="5"/>
      <c r="Q5" s="5"/>
      <c r="S5" s="143" t="s">
        <v>138</v>
      </c>
      <c r="W5" s="143"/>
      <c r="X5" s="143"/>
      <c r="Y5" s="144"/>
      <c r="Z5" s="143"/>
      <c r="AA5" s="144"/>
      <c r="AB5" s="144"/>
      <c r="AC5" s="143"/>
      <c r="AD5" s="143"/>
      <c r="AE5" s="144"/>
      <c r="AF5" s="144"/>
      <c r="AG5" s="5" t="s">
        <v>2</v>
      </c>
      <c r="AH5" s="5"/>
      <c r="AI5" s="5"/>
      <c r="AJ5" s="7" t="s">
        <v>3</v>
      </c>
      <c r="AK5" s="7"/>
      <c r="AL5" s="7"/>
      <c r="AM5" s="96" t="s">
        <v>128</v>
      </c>
      <c r="AN5" s="5"/>
      <c r="AO5" s="5"/>
      <c r="AP5" s="147"/>
      <c r="AQ5" s="96" t="s">
        <v>136</v>
      </c>
      <c r="AR5" s="5"/>
      <c r="AS5" s="5"/>
      <c r="AT5" s="140"/>
      <c r="AU5" s="96" t="s">
        <v>137</v>
      </c>
      <c r="AV5" s="5"/>
      <c r="AW5" s="5"/>
      <c r="AX5" s="140"/>
      <c r="AY5" s="108"/>
      <c r="AZ5" s="109"/>
      <c r="BA5" s="8" t="s">
        <v>123</v>
      </c>
      <c r="BB5" s="9"/>
      <c r="BC5" s="9"/>
      <c r="BD5" s="8" t="s">
        <v>124</v>
      </c>
      <c r="BE5" s="9"/>
      <c r="BF5" s="9"/>
      <c r="BG5" s="8" t="s">
        <v>125</v>
      </c>
      <c r="BH5" s="9"/>
      <c r="BI5" s="10"/>
    </row>
    <row r="6" spans="1:61" ht="21" customHeight="1" thickBot="1">
      <c r="A6" s="141" t="s">
        <v>173</v>
      </c>
      <c r="B6" s="142"/>
      <c r="C6" s="142"/>
      <c r="D6" s="185" t="s">
        <v>183</v>
      </c>
      <c r="F6" s="186" t="s">
        <v>174</v>
      </c>
      <c r="G6" s="187">
        <v>1</v>
      </c>
      <c r="H6" s="188" t="s">
        <v>175</v>
      </c>
      <c r="I6" s="11"/>
      <c r="J6" s="12">
        <v>2</v>
      </c>
      <c r="K6" s="189" t="s">
        <v>176</v>
      </c>
      <c r="L6" s="11"/>
      <c r="M6" s="125">
        <v>3</v>
      </c>
      <c r="N6" s="189" t="s">
        <v>177</v>
      </c>
      <c r="O6" s="132"/>
      <c r="P6" s="133" t="s">
        <v>4</v>
      </c>
      <c r="Q6" s="14"/>
      <c r="R6" s="15"/>
      <c r="S6" s="16">
        <v>4</v>
      </c>
      <c r="T6" s="190" t="s">
        <v>178</v>
      </c>
      <c r="U6" s="11"/>
      <c r="V6" s="17">
        <v>5</v>
      </c>
      <c r="W6" s="189" t="s">
        <v>179</v>
      </c>
      <c r="X6" s="11"/>
      <c r="Y6" s="17">
        <v>6</v>
      </c>
      <c r="Z6" s="189" t="s">
        <v>180</v>
      </c>
      <c r="AA6" s="123"/>
      <c r="AB6" s="124" t="s">
        <v>5</v>
      </c>
      <c r="AC6" s="18"/>
      <c r="AD6" s="11"/>
      <c r="AE6" s="125">
        <v>7</v>
      </c>
      <c r="AF6" s="189" t="s">
        <v>181</v>
      </c>
      <c r="AG6" s="163"/>
      <c r="AH6" s="164" t="s">
        <v>6</v>
      </c>
      <c r="AI6" s="189" t="s">
        <v>182</v>
      </c>
      <c r="AJ6" s="11"/>
      <c r="AK6" s="94">
        <v>8</v>
      </c>
      <c r="AL6" s="13"/>
      <c r="AM6" s="97"/>
      <c r="AN6" s="98" t="s">
        <v>130</v>
      </c>
      <c r="AO6" s="99"/>
      <c r="AP6" s="195" t="s">
        <v>129</v>
      </c>
      <c r="AQ6" s="97"/>
      <c r="AR6" s="98" t="s">
        <v>130</v>
      </c>
      <c r="AS6" s="99"/>
      <c r="AT6" s="197" t="s">
        <v>129</v>
      </c>
      <c r="AU6" s="105"/>
      <c r="AV6" s="98" t="s">
        <v>130</v>
      </c>
      <c r="AW6" s="99"/>
      <c r="AX6" s="197" t="s">
        <v>129</v>
      </c>
      <c r="AY6" s="110"/>
      <c r="AZ6" s="107"/>
      <c r="BA6" s="19" t="s">
        <v>7</v>
      </c>
      <c r="BB6" s="20"/>
      <c r="BC6" s="21"/>
      <c r="BD6" s="19" t="s">
        <v>7</v>
      </c>
      <c r="BE6" s="20"/>
      <c r="BF6" s="21"/>
      <c r="BG6" s="19" t="s">
        <v>7</v>
      </c>
      <c r="BH6" s="20"/>
      <c r="BI6" s="22"/>
    </row>
    <row r="7" spans="1:61" ht="21" customHeight="1">
      <c r="A7" s="23"/>
      <c r="B7" s="199" t="s">
        <v>8</v>
      </c>
      <c r="C7" s="200"/>
      <c r="D7" s="24" t="s">
        <v>9</v>
      </c>
      <c r="E7" s="24"/>
      <c r="F7" s="25" t="s">
        <v>10</v>
      </c>
      <c r="G7" s="26" t="s">
        <v>11</v>
      </c>
      <c r="H7" s="27"/>
      <c r="I7" s="25" t="s">
        <v>10</v>
      </c>
      <c r="J7" s="26" t="s">
        <v>11</v>
      </c>
      <c r="K7" s="27"/>
      <c r="L7" s="25" t="s">
        <v>10</v>
      </c>
      <c r="M7" s="126" t="s">
        <v>11</v>
      </c>
      <c r="N7" s="27"/>
      <c r="O7" s="25" t="s">
        <v>10</v>
      </c>
      <c r="P7" s="26" t="s">
        <v>11</v>
      </c>
      <c r="Q7" s="29"/>
      <c r="R7" s="28" t="s">
        <v>10</v>
      </c>
      <c r="S7" s="5" t="s">
        <v>11</v>
      </c>
      <c r="T7" s="30"/>
      <c r="U7" s="25" t="s">
        <v>10</v>
      </c>
      <c r="V7" s="26" t="s">
        <v>11</v>
      </c>
      <c r="W7" s="27"/>
      <c r="X7" s="25" t="s">
        <v>10</v>
      </c>
      <c r="Y7" s="26" t="s">
        <v>11</v>
      </c>
      <c r="Z7" s="27"/>
      <c r="AA7" s="25" t="s">
        <v>10</v>
      </c>
      <c r="AB7" s="26" t="s">
        <v>11</v>
      </c>
      <c r="AC7" s="31"/>
      <c r="AD7" s="25" t="s">
        <v>10</v>
      </c>
      <c r="AE7" s="126" t="s">
        <v>11</v>
      </c>
      <c r="AF7" s="27"/>
      <c r="AG7" s="25" t="s">
        <v>10</v>
      </c>
      <c r="AH7" s="126" t="s">
        <v>11</v>
      </c>
      <c r="AI7" s="27"/>
      <c r="AJ7" s="25" t="s">
        <v>10</v>
      </c>
      <c r="AK7" s="26" t="s">
        <v>11</v>
      </c>
      <c r="AL7" s="27"/>
      <c r="AM7" s="150" t="s">
        <v>131</v>
      </c>
      <c r="AN7" s="100" t="s">
        <v>132</v>
      </c>
      <c r="AO7" s="101" t="s">
        <v>133</v>
      </c>
      <c r="AP7" s="195"/>
      <c r="AQ7" s="150" t="s">
        <v>131</v>
      </c>
      <c r="AR7" s="100" t="s">
        <v>132</v>
      </c>
      <c r="AS7" s="101" t="s">
        <v>133</v>
      </c>
      <c r="AT7" s="197"/>
      <c r="AU7" s="150" t="s">
        <v>131</v>
      </c>
      <c r="AV7" s="100" t="s">
        <v>132</v>
      </c>
      <c r="AW7" s="101" t="s">
        <v>133</v>
      </c>
      <c r="AX7" s="197"/>
      <c r="AY7" s="110"/>
      <c r="AZ7" s="107"/>
      <c r="BA7" s="19" t="s">
        <v>12</v>
      </c>
      <c r="BB7" s="32"/>
      <c r="BC7" s="33"/>
      <c r="BD7" s="19" t="s">
        <v>12</v>
      </c>
      <c r="BE7" s="32"/>
      <c r="BF7" s="33"/>
      <c r="BG7" s="19" t="s">
        <v>12</v>
      </c>
      <c r="BH7" s="32"/>
      <c r="BI7" s="34"/>
    </row>
    <row r="8" spans="1:61" ht="21" customHeight="1" thickBot="1">
      <c r="A8" s="35" t="s">
        <v>13</v>
      </c>
      <c r="B8" s="36" t="s">
        <v>14</v>
      </c>
      <c r="C8" s="37"/>
      <c r="D8" s="201"/>
      <c r="E8" s="202"/>
      <c r="F8" s="38" t="s">
        <v>15</v>
      </c>
      <c r="G8" s="39" t="s">
        <v>16</v>
      </c>
      <c r="H8" s="40" t="s">
        <v>17</v>
      </c>
      <c r="I8" s="38" t="s">
        <v>15</v>
      </c>
      <c r="J8" s="39" t="s">
        <v>16</v>
      </c>
      <c r="K8" s="40" t="s">
        <v>17</v>
      </c>
      <c r="L8" s="127" t="s">
        <v>15</v>
      </c>
      <c r="M8" s="128" t="s">
        <v>16</v>
      </c>
      <c r="N8" s="129" t="s">
        <v>17</v>
      </c>
      <c r="O8" s="38" t="s">
        <v>15</v>
      </c>
      <c r="P8" s="39" t="s">
        <v>16</v>
      </c>
      <c r="Q8" s="43" t="s">
        <v>17</v>
      </c>
      <c r="R8" s="41" t="s">
        <v>15</v>
      </c>
      <c r="S8" s="42" t="s">
        <v>16</v>
      </c>
      <c r="T8" s="44" t="s">
        <v>17</v>
      </c>
      <c r="U8" s="38" t="s">
        <v>15</v>
      </c>
      <c r="V8" s="39" t="s">
        <v>16</v>
      </c>
      <c r="W8" s="40" t="s">
        <v>17</v>
      </c>
      <c r="X8" s="38" t="s">
        <v>15</v>
      </c>
      <c r="Y8" s="39" t="s">
        <v>16</v>
      </c>
      <c r="Z8" s="40" t="s">
        <v>17</v>
      </c>
      <c r="AA8" s="38" t="s">
        <v>15</v>
      </c>
      <c r="AB8" s="39" t="s">
        <v>16</v>
      </c>
      <c r="AC8" s="45" t="s">
        <v>17</v>
      </c>
      <c r="AD8" s="127" t="s">
        <v>15</v>
      </c>
      <c r="AE8" s="128" t="s">
        <v>16</v>
      </c>
      <c r="AF8" s="129" t="s">
        <v>17</v>
      </c>
      <c r="AG8" s="127" t="s">
        <v>15</v>
      </c>
      <c r="AH8" s="128" t="s">
        <v>16</v>
      </c>
      <c r="AI8" s="129" t="s">
        <v>17</v>
      </c>
      <c r="AJ8" s="38" t="s">
        <v>15</v>
      </c>
      <c r="AK8" s="39" t="s">
        <v>16</v>
      </c>
      <c r="AL8" s="40" t="s">
        <v>17</v>
      </c>
      <c r="AM8" s="102" t="s">
        <v>18</v>
      </c>
      <c r="AN8" s="103" t="s">
        <v>19</v>
      </c>
      <c r="AO8" s="104" t="s">
        <v>133</v>
      </c>
      <c r="AP8" s="196"/>
      <c r="AQ8" s="102" t="s">
        <v>18</v>
      </c>
      <c r="AR8" s="103" t="s">
        <v>19</v>
      </c>
      <c r="AS8" s="104" t="s">
        <v>133</v>
      </c>
      <c r="AT8" s="198"/>
      <c r="AU8" s="106" t="s">
        <v>18</v>
      </c>
      <c r="AV8" s="103" t="s">
        <v>19</v>
      </c>
      <c r="AW8" s="104" t="s">
        <v>133</v>
      </c>
      <c r="AX8" s="198"/>
      <c r="AY8" s="110"/>
      <c r="AZ8" s="107"/>
      <c r="BA8" s="46" t="s">
        <v>20</v>
      </c>
      <c r="BB8" s="47" t="s">
        <v>21</v>
      </c>
      <c r="BC8" s="48" t="s">
        <v>22</v>
      </c>
      <c r="BD8" s="46" t="s">
        <v>20</v>
      </c>
      <c r="BE8" s="47" t="s">
        <v>21</v>
      </c>
      <c r="BF8" s="48" t="s">
        <v>22</v>
      </c>
      <c r="BG8" s="46" t="s">
        <v>20</v>
      </c>
      <c r="BH8" s="47" t="s">
        <v>21</v>
      </c>
      <c r="BI8" s="48" t="s">
        <v>22</v>
      </c>
    </row>
    <row r="9" spans="1:61" ht="20.25" customHeight="1">
      <c r="A9" s="49"/>
      <c r="B9" s="134" t="s">
        <v>162</v>
      </c>
      <c r="C9" s="135"/>
      <c r="D9" s="135"/>
      <c r="E9" s="135"/>
      <c r="F9" s="173" t="s">
        <v>26</v>
      </c>
      <c r="G9" s="89">
        <v>0</v>
      </c>
      <c r="H9" s="90">
        <v>0</v>
      </c>
      <c r="I9" s="50" t="s">
        <v>24</v>
      </c>
      <c r="J9" s="116">
        <v>2</v>
      </c>
      <c r="K9" s="117">
        <v>6</v>
      </c>
      <c r="L9" s="86" t="s">
        <v>24</v>
      </c>
      <c r="M9" s="116">
        <v>4</v>
      </c>
      <c r="N9" s="117">
        <v>3</v>
      </c>
      <c r="O9" s="50" t="s">
        <v>26</v>
      </c>
      <c r="P9" s="116"/>
      <c r="Q9" s="117"/>
      <c r="R9" s="50" t="s">
        <v>39</v>
      </c>
      <c r="S9" s="116">
        <v>4</v>
      </c>
      <c r="T9" s="117">
        <v>4</v>
      </c>
      <c r="U9" s="50" t="s">
        <v>26</v>
      </c>
      <c r="V9" s="116">
        <v>5</v>
      </c>
      <c r="W9" s="117">
        <v>2</v>
      </c>
      <c r="X9" s="50" t="s">
        <v>39</v>
      </c>
      <c r="Y9" s="116">
        <v>4</v>
      </c>
      <c r="Z9" s="117">
        <v>3</v>
      </c>
      <c r="AA9" s="121"/>
      <c r="AB9" s="118"/>
      <c r="AC9" s="119"/>
      <c r="AD9" s="50" t="s">
        <v>26</v>
      </c>
      <c r="AE9" s="116">
        <v>3</v>
      </c>
      <c r="AF9" s="117">
        <v>4</v>
      </c>
      <c r="AG9" s="121"/>
      <c r="AH9" s="118"/>
      <c r="AI9" s="119"/>
      <c r="AJ9" s="88" t="s">
        <v>25</v>
      </c>
      <c r="AK9" s="89"/>
      <c r="AL9" s="90">
        <v>0</v>
      </c>
      <c r="AM9" s="152">
        <f>AH9+AE9+AB9+Y9+V9+S9+P9+M9+J9+G9</f>
        <v>22</v>
      </c>
      <c r="AN9" s="153">
        <f>AI9+AF9+AC9+Z9+W9+T9+Q9+N9+K9+H9</f>
        <v>22</v>
      </c>
      <c r="AO9" s="148">
        <f>AO10</f>
        <v>7.1</v>
      </c>
      <c r="AP9" s="165"/>
      <c r="AQ9" s="152">
        <f aca="true" t="shared" si="0" ref="AQ9:AQ40">AM9</f>
        <v>22</v>
      </c>
      <c r="AR9" s="153">
        <f aca="true" t="shared" si="1" ref="AR9:AR40">AN9</f>
        <v>22</v>
      </c>
      <c r="AS9" s="148">
        <f>AS10</f>
        <v>7.1</v>
      </c>
      <c r="AT9" s="165"/>
      <c r="AU9" s="152"/>
      <c r="AV9" s="153"/>
      <c r="AW9" s="51"/>
      <c r="AX9" s="165"/>
      <c r="AY9" s="110"/>
      <c r="AZ9" s="107"/>
      <c r="BA9" s="52"/>
      <c r="BB9" s="53"/>
      <c r="BC9" s="54"/>
      <c r="BD9" s="52"/>
      <c r="BE9" s="53"/>
      <c r="BF9" s="54"/>
      <c r="BG9" s="52"/>
      <c r="BH9" s="53"/>
      <c r="BI9" s="54"/>
    </row>
    <row r="10" spans="1:61" ht="21" customHeight="1" thickBot="1">
      <c r="A10" s="55">
        <v>3</v>
      </c>
      <c r="B10" s="137" t="s">
        <v>163</v>
      </c>
      <c r="C10" s="138"/>
      <c r="D10" s="138"/>
      <c r="E10" s="138"/>
      <c r="F10" s="176">
        <v>6</v>
      </c>
      <c r="G10" s="92" t="s">
        <v>50</v>
      </c>
      <c r="H10" s="93">
        <v>0</v>
      </c>
      <c r="I10" s="56">
        <v>1</v>
      </c>
      <c r="J10" s="57" t="s">
        <v>29</v>
      </c>
      <c r="K10" s="58">
        <v>0</v>
      </c>
      <c r="L10" s="87">
        <v>5</v>
      </c>
      <c r="M10" s="59" t="s">
        <v>51</v>
      </c>
      <c r="N10" s="178">
        <v>2</v>
      </c>
      <c r="O10" s="56">
        <v>6</v>
      </c>
      <c r="P10" s="57" t="s">
        <v>50</v>
      </c>
      <c r="Q10" s="58"/>
      <c r="R10" s="56">
        <v>8</v>
      </c>
      <c r="S10" s="59" t="s">
        <v>31</v>
      </c>
      <c r="T10" s="60">
        <v>1</v>
      </c>
      <c r="U10" s="56">
        <v>7</v>
      </c>
      <c r="V10" s="57" t="s">
        <v>43</v>
      </c>
      <c r="W10" s="58">
        <v>2</v>
      </c>
      <c r="X10" s="56">
        <v>2</v>
      </c>
      <c r="Y10" s="57" t="s">
        <v>45</v>
      </c>
      <c r="Z10" s="58">
        <v>2</v>
      </c>
      <c r="AA10" s="122"/>
      <c r="AB10" s="92"/>
      <c r="AC10" s="120"/>
      <c r="AD10" s="56">
        <v>6</v>
      </c>
      <c r="AE10" s="59" t="s">
        <v>50</v>
      </c>
      <c r="AF10" s="60">
        <v>0</v>
      </c>
      <c r="AG10" s="122"/>
      <c r="AH10" s="92"/>
      <c r="AI10" s="120"/>
      <c r="AJ10" s="91">
        <v>4</v>
      </c>
      <c r="AK10" s="92" t="s">
        <v>52</v>
      </c>
      <c r="AL10" s="93">
        <v>0</v>
      </c>
      <c r="AM10" s="61">
        <f>ROUND(AM9/AN9,4)</f>
        <v>1</v>
      </c>
      <c r="AN10" s="62">
        <f aca="true" t="shared" si="2" ref="AN10:AN40">AI10+AF10+AC10+Z10+W10+T10+Q10+N10+K10+H10</f>
        <v>7</v>
      </c>
      <c r="AO10" s="149">
        <f>ROUND(AN10+AM10/10,4)</f>
        <v>7.1</v>
      </c>
      <c r="AP10" s="166">
        <v>1</v>
      </c>
      <c r="AQ10" s="61">
        <f t="shared" si="0"/>
        <v>1</v>
      </c>
      <c r="AR10" s="62">
        <f t="shared" si="1"/>
        <v>7</v>
      </c>
      <c r="AS10" s="149">
        <f>AO10</f>
        <v>7.1</v>
      </c>
      <c r="AT10" s="166"/>
      <c r="AU10" s="151"/>
      <c r="AV10" s="154"/>
      <c r="AW10" s="63"/>
      <c r="AX10" s="166"/>
      <c r="AY10" s="111">
        <v>3</v>
      </c>
      <c r="AZ10" s="112"/>
      <c r="BA10" s="64" t="s">
        <v>37</v>
      </c>
      <c r="BB10" s="65"/>
      <c r="BC10" s="66"/>
      <c r="BD10" s="64" t="s">
        <v>38</v>
      </c>
      <c r="BE10" s="65"/>
      <c r="BF10" s="66"/>
      <c r="BG10" s="64">
        <v>10.12</v>
      </c>
      <c r="BH10" s="65">
        <v>9.12</v>
      </c>
      <c r="BI10" s="66"/>
    </row>
    <row r="11" spans="1:61" ht="21" customHeight="1">
      <c r="A11" s="49"/>
      <c r="B11" s="134" t="s">
        <v>160</v>
      </c>
      <c r="C11" s="135"/>
      <c r="D11" s="135"/>
      <c r="E11" s="135"/>
      <c r="F11" s="71" t="s">
        <v>24</v>
      </c>
      <c r="G11" s="116">
        <v>3</v>
      </c>
      <c r="H11" s="117">
        <v>4</v>
      </c>
      <c r="I11" s="174" t="s">
        <v>26</v>
      </c>
      <c r="J11" s="116">
        <v>0</v>
      </c>
      <c r="K11" s="117">
        <v>5</v>
      </c>
      <c r="L11" s="173" t="s">
        <v>25</v>
      </c>
      <c r="M11" s="89">
        <v>0</v>
      </c>
      <c r="N11" s="90">
        <v>0</v>
      </c>
      <c r="O11" s="50" t="s">
        <v>24</v>
      </c>
      <c r="P11" s="116"/>
      <c r="Q11" s="117"/>
      <c r="R11" s="174" t="s">
        <v>27</v>
      </c>
      <c r="S11" s="116">
        <v>5</v>
      </c>
      <c r="T11" s="117">
        <v>1</v>
      </c>
      <c r="U11" s="71" t="s">
        <v>26</v>
      </c>
      <c r="V11" s="116">
        <v>5</v>
      </c>
      <c r="W11" s="117">
        <v>2</v>
      </c>
      <c r="X11" s="173" t="s">
        <v>24</v>
      </c>
      <c r="Y11" s="89">
        <v>0</v>
      </c>
      <c r="Z11" s="90">
        <v>0</v>
      </c>
      <c r="AA11" s="50" t="s">
        <v>27</v>
      </c>
      <c r="AB11" s="116"/>
      <c r="AC11" s="117"/>
      <c r="AD11" s="50" t="s">
        <v>24</v>
      </c>
      <c r="AE11" s="116">
        <v>4</v>
      </c>
      <c r="AF11" s="117">
        <v>4</v>
      </c>
      <c r="AG11" s="50" t="s">
        <v>27</v>
      </c>
      <c r="AH11" s="116">
        <v>2</v>
      </c>
      <c r="AI11" s="117">
        <v>5</v>
      </c>
      <c r="AJ11" s="88" t="s">
        <v>27</v>
      </c>
      <c r="AK11" s="89"/>
      <c r="AL11" s="90">
        <v>0</v>
      </c>
      <c r="AM11" s="152">
        <f>AH11+AE11+AB11+Y11+V11+S11+P11+M11+J11+G11</f>
        <v>19</v>
      </c>
      <c r="AN11" s="153">
        <f t="shared" si="2"/>
        <v>21</v>
      </c>
      <c r="AO11" s="148">
        <f>AO12</f>
        <v>5.0905</v>
      </c>
      <c r="AP11" s="165"/>
      <c r="AQ11" s="152">
        <f t="shared" si="0"/>
        <v>19</v>
      </c>
      <c r="AR11" s="153">
        <f t="shared" si="1"/>
        <v>21</v>
      </c>
      <c r="AS11" s="148">
        <f>AS12</f>
        <v>5.0905</v>
      </c>
      <c r="AT11" s="165"/>
      <c r="AU11" s="152"/>
      <c r="AV11" s="153"/>
      <c r="AW11" s="51"/>
      <c r="AX11" s="165"/>
      <c r="AY11" s="110"/>
      <c r="AZ11" s="107"/>
      <c r="BA11" s="67"/>
      <c r="BB11" s="68"/>
      <c r="BC11" s="69"/>
      <c r="BD11" s="67"/>
      <c r="BE11" s="68"/>
      <c r="BF11" s="69"/>
      <c r="BG11" s="67"/>
      <c r="BH11" s="68"/>
      <c r="BI11" s="69"/>
    </row>
    <row r="12" spans="1:61" ht="21" customHeight="1" thickBot="1">
      <c r="A12" s="55">
        <v>7</v>
      </c>
      <c r="B12" s="137" t="s">
        <v>161</v>
      </c>
      <c r="C12" s="138"/>
      <c r="D12" s="138"/>
      <c r="E12" s="138"/>
      <c r="F12" s="72">
        <v>2</v>
      </c>
      <c r="G12" s="57" t="s">
        <v>40</v>
      </c>
      <c r="H12" s="58">
        <v>0</v>
      </c>
      <c r="I12" s="177">
        <v>4</v>
      </c>
      <c r="J12" s="57" t="s">
        <v>56</v>
      </c>
      <c r="K12" s="58">
        <v>0</v>
      </c>
      <c r="L12" s="176">
        <v>1</v>
      </c>
      <c r="M12" s="92" t="s">
        <v>30</v>
      </c>
      <c r="N12" s="162">
        <v>0</v>
      </c>
      <c r="O12" s="56">
        <v>1</v>
      </c>
      <c r="P12" s="57" t="s">
        <v>31</v>
      </c>
      <c r="Q12" s="58"/>
      <c r="R12" s="177">
        <v>6</v>
      </c>
      <c r="S12" s="59" t="s">
        <v>65</v>
      </c>
      <c r="T12" s="178">
        <v>2</v>
      </c>
      <c r="U12" s="72">
        <v>3</v>
      </c>
      <c r="V12" s="57" t="s">
        <v>43</v>
      </c>
      <c r="W12" s="58">
        <v>2</v>
      </c>
      <c r="X12" s="176">
        <v>5</v>
      </c>
      <c r="Y12" s="92" t="s">
        <v>35</v>
      </c>
      <c r="Z12" s="93">
        <v>0</v>
      </c>
      <c r="AA12" s="56">
        <v>6</v>
      </c>
      <c r="AB12" s="57" t="s">
        <v>29</v>
      </c>
      <c r="AC12" s="58"/>
      <c r="AD12" s="56">
        <v>1</v>
      </c>
      <c r="AE12" s="59" t="s">
        <v>35</v>
      </c>
      <c r="AF12" s="60">
        <v>1</v>
      </c>
      <c r="AG12" s="56">
        <v>8</v>
      </c>
      <c r="AH12" s="57" t="s">
        <v>71</v>
      </c>
      <c r="AI12" s="70">
        <v>0</v>
      </c>
      <c r="AJ12" s="91">
        <v>8</v>
      </c>
      <c r="AK12" s="92" t="s">
        <v>71</v>
      </c>
      <c r="AL12" s="93">
        <v>0</v>
      </c>
      <c r="AM12" s="61">
        <f>ROUND(AM11/AN11,4)</f>
        <v>0.9048</v>
      </c>
      <c r="AN12" s="62">
        <f t="shared" si="2"/>
        <v>5</v>
      </c>
      <c r="AO12" s="149">
        <f>ROUND(AN12+AM12/10,4)</f>
        <v>5.0905</v>
      </c>
      <c r="AP12" s="166">
        <v>2</v>
      </c>
      <c r="AQ12" s="61">
        <f t="shared" si="0"/>
        <v>0.9048</v>
      </c>
      <c r="AR12" s="62">
        <f t="shared" si="1"/>
        <v>5</v>
      </c>
      <c r="AS12" s="149">
        <f>AO12</f>
        <v>5.0905</v>
      </c>
      <c r="AT12" s="166"/>
      <c r="AU12" s="151"/>
      <c r="AV12" s="154"/>
      <c r="AW12" s="63"/>
      <c r="AX12" s="166"/>
      <c r="AY12" s="111">
        <v>7</v>
      </c>
      <c r="AZ12" s="112"/>
      <c r="BA12" s="64">
        <v>11.14</v>
      </c>
      <c r="BB12" s="65"/>
      <c r="BC12" s="66"/>
      <c r="BD12" s="65" t="s">
        <v>47</v>
      </c>
      <c r="BE12" s="65"/>
      <c r="BF12" s="66"/>
      <c r="BG12" s="64" t="s">
        <v>48</v>
      </c>
      <c r="BH12" s="65" t="s">
        <v>49</v>
      </c>
      <c r="BI12" s="66"/>
    </row>
    <row r="13" spans="1:61" ht="21" customHeight="1">
      <c r="A13" s="49"/>
      <c r="B13" s="134" t="s">
        <v>158</v>
      </c>
      <c r="C13" s="135"/>
      <c r="D13" s="135"/>
      <c r="E13" s="135"/>
      <c r="F13" s="86" t="s">
        <v>24</v>
      </c>
      <c r="G13" s="116">
        <v>3</v>
      </c>
      <c r="H13" s="117">
        <v>4</v>
      </c>
      <c r="I13" s="173" t="s">
        <v>27</v>
      </c>
      <c r="J13" s="89">
        <v>0</v>
      </c>
      <c r="K13" s="90">
        <v>0</v>
      </c>
      <c r="L13" s="50" t="s">
        <v>26</v>
      </c>
      <c r="M13" s="116">
        <v>1</v>
      </c>
      <c r="N13" s="117">
        <v>6</v>
      </c>
      <c r="O13" s="50" t="s">
        <v>27</v>
      </c>
      <c r="P13" s="116"/>
      <c r="Q13" s="117"/>
      <c r="R13" s="173" t="s">
        <v>24</v>
      </c>
      <c r="S13" s="89">
        <v>0</v>
      </c>
      <c r="T13" s="90">
        <v>0</v>
      </c>
      <c r="U13" s="50" t="s">
        <v>27</v>
      </c>
      <c r="V13" s="116">
        <v>4</v>
      </c>
      <c r="W13" s="117">
        <v>4</v>
      </c>
      <c r="X13" s="50" t="s">
        <v>39</v>
      </c>
      <c r="Y13" s="116">
        <v>4</v>
      </c>
      <c r="Z13" s="117">
        <v>3</v>
      </c>
      <c r="AA13" s="86" t="s">
        <v>24</v>
      </c>
      <c r="AB13" s="116"/>
      <c r="AC13" s="117"/>
      <c r="AD13" s="50" t="s">
        <v>27</v>
      </c>
      <c r="AE13" s="116">
        <v>0</v>
      </c>
      <c r="AF13" s="117">
        <v>6</v>
      </c>
      <c r="AG13" s="86" t="s">
        <v>26</v>
      </c>
      <c r="AH13" s="116">
        <v>0</v>
      </c>
      <c r="AI13" s="117">
        <v>7</v>
      </c>
      <c r="AJ13" s="88" t="s">
        <v>26</v>
      </c>
      <c r="AK13" s="89"/>
      <c r="AL13" s="90">
        <v>0</v>
      </c>
      <c r="AM13" s="152">
        <f>AH13+AE13+AB13+Y13+V13+S13+P13+M13+J13+G13</f>
        <v>12</v>
      </c>
      <c r="AN13" s="153">
        <f t="shared" si="2"/>
        <v>30</v>
      </c>
      <c r="AO13" s="148">
        <f>AO14</f>
        <v>3.04</v>
      </c>
      <c r="AP13" s="165"/>
      <c r="AQ13" s="152">
        <f t="shared" si="0"/>
        <v>12</v>
      </c>
      <c r="AR13" s="153">
        <f t="shared" si="1"/>
        <v>30</v>
      </c>
      <c r="AS13" s="148">
        <f>AS14</f>
        <v>3.04</v>
      </c>
      <c r="AT13" s="165"/>
      <c r="AU13" s="152"/>
      <c r="AV13" s="153"/>
      <c r="AW13" s="51"/>
      <c r="AX13" s="165"/>
      <c r="AY13" s="110"/>
      <c r="AZ13" s="107"/>
      <c r="BA13" s="67"/>
      <c r="BB13" s="68"/>
      <c r="BC13" s="69"/>
      <c r="BD13" s="67"/>
      <c r="BE13" s="68"/>
      <c r="BF13" s="69"/>
      <c r="BG13" s="67"/>
      <c r="BH13" s="68"/>
      <c r="BI13" s="69"/>
    </row>
    <row r="14" spans="1:61" ht="21" customHeight="1" thickBot="1">
      <c r="A14" s="55">
        <v>2</v>
      </c>
      <c r="B14" s="137" t="s">
        <v>159</v>
      </c>
      <c r="C14" s="138"/>
      <c r="D14" s="138"/>
      <c r="E14" s="138"/>
      <c r="F14" s="87">
        <v>7</v>
      </c>
      <c r="G14" s="57" t="s">
        <v>40</v>
      </c>
      <c r="H14" s="58">
        <v>0</v>
      </c>
      <c r="I14" s="176">
        <v>8</v>
      </c>
      <c r="J14" s="92" t="s">
        <v>41</v>
      </c>
      <c r="K14" s="93">
        <v>0</v>
      </c>
      <c r="L14" s="56">
        <v>6</v>
      </c>
      <c r="M14" s="59" t="s">
        <v>42</v>
      </c>
      <c r="N14" s="60">
        <v>0</v>
      </c>
      <c r="O14" s="56">
        <v>8</v>
      </c>
      <c r="P14" s="57" t="s">
        <v>43</v>
      </c>
      <c r="Q14" s="58"/>
      <c r="R14" s="176">
        <v>4</v>
      </c>
      <c r="S14" s="92" t="s">
        <v>44</v>
      </c>
      <c r="T14" s="162">
        <v>0</v>
      </c>
      <c r="U14" s="56">
        <v>1</v>
      </c>
      <c r="V14" s="57" t="s">
        <v>33</v>
      </c>
      <c r="W14" s="58">
        <v>1</v>
      </c>
      <c r="X14" s="56">
        <v>3</v>
      </c>
      <c r="Y14" s="57" t="s">
        <v>45</v>
      </c>
      <c r="Z14" s="58">
        <v>2</v>
      </c>
      <c r="AA14" s="87">
        <v>4</v>
      </c>
      <c r="AB14" s="57" t="s">
        <v>44</v>
      </c>
      <c r="AC14" s="58"/>
      <c r="AD14" s="56">
        <v>4</v>
      </c>
      <c r="AE14" s="59" t="s">
        <v>41</v>
      </c>
      <c r="AF14" s="60">
        <v>0</v>
      </c>
      <c r="AG14" s="87">
        <v>5</v>
      </c>
      <c r="AH14" s="57" t="s">
        <v>44</v>
      </c>
      <c r="AI14" s="58">
        <v>0</v>
      </c>
      <c r="AJ14" s="91">
        <v>5</v>
      </c>
      <c r="AK14" s="92" t="s">
        <v>46</v>
      </c>
      <c r="AL14" s="93">
        <v>0</v>
      </c>
      <c r="AM14" s="61">
        <f>ROUND(AM13/AN13,4)</f>
        <v>0.4</v>
      </c>
      <c r="AN14" s="62">
        <f t="shared" si="2"/>
        <v>3</v>
      </c>
      <c r="AO14" s="149">
        <f>ROUND(AN14+AM14/10,4)</f>
        <v>3.04</v>
      </c>
      <c r="AP14" s="166">
        <v>3</v>
      </c>
      <c r="AQ14" s="61">
        <f t="shared" si="0"/>
        <v>0.4</v>
      </c>
      <c r="AR14" s="62">
        <f t="shared" si="1"/>
        <v>3</v>
      </c>
      <c r="AS14" s="149">
        <f>AO14</f>
        <v>3.04</v>
      </c>
      <c r="AT14" s="166"/>
      <c r="AU14" s="151"/>
      <c r="AV14" s="154"/>
      <c r="AW14" s="63"/>
      <c r="AX14" s="166"/>
      <c r="AY14" s="111">
        <v>2</v>
      </c>
      <c r="AZ14" s="112"/>
      <c r="BA14" s="64" t="s">
        <v>53</v>
      </c>
      <c r="BB14" s="65"/>
      <c r="BC14" s="66"/>
      <c r="BD14" s="64">
        <v>12.16</v>
      </c>
      <c r="BE14" s="65">
        <v>14</v>
      </c>
      <c r="BF14" s="66"/>
      <c r="BG14" s="64" t="s">
        <v>54</v>
      </c>
      <c r="BH14" s="65">
        <v>14</v>
      </c>
      <c r="BI14" s="66"/>
    </row>
    <row r="15" spans="1:61" ht="21" customHeight="1">
      <c r="A15" s="49"/>
      <c r="B15" s="134" t="s">
        <v>167</v>
      </c>
      <c r="C15" s="135"/>
      <c r="D15" s="135"/>
      <c r="E15" s="135"/>
      <c r="F15" s="173" t="s">
        <v>26</v>
      </c>
      <c r="G15" s="89">
        <v>0</v>
      </c>
      <c r="H15" s="90">
        <v>0</v>
      </c>
      <c r="I15" s="71" t="s">
        <v>61</v>
      </c>
      <c r="J15" s="116">
        <v>1</v>
      </c>
      <c r="K15" s="117">
        <v>5</v>
      </c>
      <c r="L15" s="71" t="s">
        <v>26</v>
      </c>
      <c r="M15" s="116">
        <v>1</v>
      </c>
      <c r="N15" s="117">
        <v>6</v>
      </c>
      <c r="O15" s="86" t="s">
        <v>26</v>
      </c>
      <c r="P15" s="116"/>
      <c r="Q15" s="117"/>
      <c r="R15" s="174" t="s">
        <v>27</v>
      </c>
      <c r="S15" s="116">
        <v>5</v>
      </c>
      <c r="T15" s="117">
        <v>1</v>
      </c>
      <c r="U15" s="88" t="s">
        <v>24</v>
      </c>
      <c r="V15" s="89">
        <v>0</v>
      </c>
      <c r="W15" s="90">
        <v>0</v>
      </c>
      <c r="X15" s="71" t="s">
        <v>27</v>
      </c>
      <c r="Y15" s="116">
        <v>2</v>
      </c>
      <c r="Z15" s="117">
        <v>6</v>
      </c>
      <c r="AA15" s="50" t="s">
        <v>27</v>
      </c>
      <c r="AB15" s="116"/>
      <c r="AC15" s="117"/>
      <c r="AD15" s="50" t="s">
        <v>26</v>
      </c>
      <c r="AE15" s="116">
        <v>3</v>
      </c>
      <c r="AF15" s="117">
        <v>4</v>
      </c>
      <c r="AG15" s="50" t="s">
        <v>24</v>
      </c>
      <c r="AH15" s="116">
        <v>1</v>
      </c>
      <c r="AI15" s="117">
        <v>7</v>
      </c>
      <c r="AJ15" s="88" t="s">
        <v>24</v>
      </c>
      <c r="AK15" s="89"/>
      <c r="AL15" s="90">
        <v>0</v>
      </c>
      <c r="AM15" s="152">
        <f>AH15+AE15+AB15+Y15+V15+S15+P15+M15+J15+G15</f>
        <v>13</v>
      </c>
      <c r="AN15" s="153">
        <f t="shared" si="2"/>
        <v>29</v>
      </c>
      <c r="AO15" s="148">
        <f>AO16</f>
        <v>2.0448</v>
      </c>
      <c r="AP15" s="165"/>
      <c r="AQ15" s="152">
        <f t="shared" si="0"/>
        <v>13</v>
      </c>
      <c r="AR15" s="153">
        <f t="shared" si="1"/>
        <v>29</v>
      </c>
      <c r="AS15" s="148">
        <f>AS16</f>
        <v>2.0448</v>
      </c>
      <c r="AT15" s="165"/>
      <c r="AU15" s="152"/>
      <c r="AV15" s="153"/>
      <c r="AW15" s="51"/>
      <c r="AX15" s="165"/>
      <c r="AY15" s="110"/>
      <c r="AZ15" s="107"/>
      <c r="BA15" s="67"/>
      <c r="BB15" s="68"/>
      <c r="BC15" s="69"/>
      <c r="BD15" s="67"/>
      <c r="BE15" s="68"/>
      <c r="BF15" s="69"/>
      <c r="BG15" s="67"/>
      <c r="BH15" s="68"/>
      <c r="BI15" s="69"/>
    </row>
    <row r="16" spans="1:61" ht="21" customHeight="1" thickBot="1">
      <c r="A16" s="55">
        <v>6</v>
      </c>
      <c r="B16" s="137" t="s">
        <v>168</v>
      </c>
      <c r="C16" s="138"/>
      <c r="D16" s="138"/>
      <c r="E16" s="138"/>
      <c r="F16" s="176">
        <v>3</v>
      </c>
      <c r="G16" s="92" t="s">
        <v>50</v>
      </c>
      <c r="H16" s="93">
        <v>0</v>
      </c>
      <c r="I16" s="72">
        <v>5</v>
      </c>
      <c r="J16" s="57" t="s">
        <v>62</v>
      </c>
      <c r="K16" s="58">
        <v>0</v>
      </c>
      <c r="L16" s="72">
        <v>2</v>
      </c>
      <c r="M16" s="59" t="s">
        <v>42</v>
      </c>
      <c r="N16" s="60">
        <v>0</v>
      </c>
      <c r="O16" s="87">
        <v>3</v>
      </c>
      <c r="P16" s="57" t="s">
        <v>50</v>
      </c>
      <c r="Q16" s="58"/>
      <c r="R16" s="177">
        <v>7</v>
      </c>
      <c r="S16" s="59" t="s">
        <v>65</v>
      </c>
      <c r="T16" s="178">
        <v>2</v>
      </c>
      <c r="U16" s="91">
        <v>4</v>
      </c>
      <c r="V16" s="92" t="s">
        <v>58</v>
      </c>
      <c r="W16" s="93">
        <v>0</v>
      </c>
      <c r="X16" s="72">
        <v>8</v>
      </c>
      <c r="Y16" s="57" t="s">
        <v>66</v>
      </c>
      <c r="Z16" s="58">
        <v>0</v>
      </c>
      <c r="AA16" s="56">
        <v>7</v>
      </c>
      <c r="AB16" s="57" t="s">
        <v>29</v>
      </c>
      <c r="AC16" s="58"/>
      <c r="AD16" s="56">
        <v>3</v>
      </c>
      <c r="AE16" s="59" t="s">
        <v>50</v>
      </c>
      <c r="AF16" s="60">
        <v>0</v>
      </c>
      <c r="AG16" s="56">
        <v>4</v>
      </c>
      <c r="AH16" s="57" t="s">
        <v>52</v>
      </c>
      <c r="AI16" s="70">
        <v>0</v>
      </c>
      <c r="AJ16" s="91">
        <v>1</v>
      </c>
      <c r="AK16" s="92" t="s">
        <v>36</v>
      </c>
      <c r="AL16" s="93">
        <v>0</v>
      </c>
      <c r="AM16" s="61">
        <f>ROUND(AM15/AN15,4)</f>
        <v>0.4483</v>
      </c>
      <c r="AN16" s="62">
        <f t="shared" si="2"/>
        <v>2</v>
      </c>
      <c r="AO16" s="149">
        <f>ROUND(AN16+AM16/10,4)</f>
        <v>2.0448</v>
      </c>
      <c r="AP16" s="166">
        <v>4</v>
      </c>
      <c r="AQ16" s="61">
        <f t="shared" si="0"/>
        <v>0.4483</v>
      </c>
      <c r="AR16" s="62">
        <f t="shared" si="1"/>
        <v>2</v>
      </c>
      <c r="AS16" s="149">
        <f>AO16</f>
        <v>2.0448</v>
      </c>
      <c r="AT16" s="166" t="s">
        <v>0</v>
      </c>
      <c r="AU16" s="151"/>
      <c r="AV16" s="154"/>
      <c r="AW16" s="63"/>
      <c r="AX16" s="166"/>
      <c r="AY16" s="111">
        <v>6</v>
      </c>
      <c r="AZ16" s="112"/>
      <c r="BA16" s="64">
        <v>9</v>
      </c>
      <c r="BB16" s="65"/>
      <c r="BC16" s="66"/>
      <c r="BD16" s="64">
        <v>15</v>
      </c>
      <c r="BE16" s="65" t="s">
        <v>59</v>
      </c>
      <c r="BF16" s="66"/>
      <c r="BG16" s="64"/>
      <c r="BH16" s="65" t="s">
        <v>60</v>
      </c>
      <c r="BI16" s="66"/>
    </row>
    <row r="17" spans="1:61" ht="21" customHeight="1">
      <c r="A17" s="49"/>
      <c r="B17" s="134" t="s">
        <v>169</v>
      </c>
      <c r="C17" s="135"/>
      <c r="D17" s="135"/>
      <c r="E17" s="135"/>
      <c r="F17" s="71" t="s">
        <v>27</v>
      </c>
      <c r="G17" s="116">
        <v>2</v>
      </c>
      <c r="H17" s="117">
        <v>5</v>
      </c>
      <c r="I17" s="71" t="s">
        <v>61</v>
      </c>
      <c r="J17" s="116">
        <v>1</v>
      </c>
      <c r="K17" s="117">
        <v>5</v>
      </c>
      <c r="L17" s="71" t="s">
        <v>24</v>
      </c>
      <c r="M17" s="116">
        <v>4</v>
      </c>
      <c r="N17" s="117">
        <v>3</v>
      </c>
      <c r="O17" s="121"/>
      <c r="P17" s="118"/>
      <c r="Q17" s="119"/>
      <c r="R17" s="71" t="s">
        <v>26</v>
      </c>
      <c r="S17" s="116">
        <v>2</v>
      </c>
      <c r="T17" s="117">
        <v>6</v>
      </c>
      <c r="U17" s="71" t="s">
        <v>39</v>
      </c>
      <c r="V17" s="116">
        <v>2</v>
      </c>
      <c r="W17" s="117">
        <v>5</v>
      </c>
      <c r="X17" s="88" t="s">
        <v>24</v>
      </c>
      <c r="Y17" s="89">
        <v>0</v>
      </c>
      <c r="Z17" s="90">
        <v>0</v>
      </c>
      <c r="AA17" s="121"/>
      <c r="AB17" s="118"/>
      <c r="AC17" s="119"/>
      <c r="AD17" s="88" t="s">
        <v>25</v>
      </c>
      <c r="AE17" s="89">
        <v>0</v>
      </c>
      <c r="AF17" s="90">
        <v>0</v>
      </c>
      <c r="AG17" s="50" t="s">
        <v>26</v>
      </c>
      <c r="AH17" s="116">
        <v>0</v>
      </c>
      <c r="AI17" s="117">
        <v>7</v>
      </c>
      <c r="AJ17" s="88" t="s">
        <v>26</v>
      </c>
      <c r="AK17" s="89"/>
      <c r="AL17" s="90">
        <v>0</v>
      </c>
      <c r="AM17" s="152">
        <f>AH17+AE17+AB17+Y17+V17+S17+P17+M17+J17+G17</f>
        <v>11</v>
      </c>
      <c r="AN17" s="153">
        <f t="shared" si="2"/>
        <v>31</v>
      </c>
      <c r="AO17" s="148">
        <f>AO18</f>
        <v>2.0355</v>
      </c>
      <c r="AP17" s="165"/>
      <c r="AQ17" s="152">
        <f t="shared" si="0"/>
        <v>11</v>
      </c>
      <c r="AR17" s="153">
        <f t="shared" si="1"/>
        <v>31</v>
      </c>
      <c r="AS17" s="148">
        <f>AS18</f>
        <v>2.0355</v>
      </c>
      <c r="AT17" s="165"/>
      <c r="AU17" s="152"/>
      <c r="AV17" s="153"/>
      <c r="AW17" s="51"/>
      <c r="AX17" s="165"/>
      <c r="AY17" s="110"/>
      <c r="AZ17" s="107"/>
      <c r="BA17" s="67"/>
      <c r="BB17" s="68"/>
      <c r="BC17" s="69"/>
      <c r="BD17" s="67"/>
      <c r="BE17" s="68"/>
      <c r="BF17" s="69"/>
      <c r="BG17" s="67"/>
      <c r="BH17" s="68"/>
      <c r="BI17" s="69"/>
    </row>
    <row r="18" spans="1:61" ht="21" customHeight="1" thickBot="1">
      <c r="A18" s="55">
        <v>5</v>
      </c>
      <c r="B18" s="137" t="s">
        <v>170</v>
      </c>
      <c r="C18" s="138"/>
      <c r="D18" s="138"/>
      <c r="E18" s="138"/>
      <c r="F18" s="72">
        <v>4</v>
      </c>
      <c r="G18" s="57" t="s">
        <v>55</v>
      </c>
      <c r="H18" s="58">
        <v>0</v>
      </c>
      <c r="I18" s="72">
        <v>6</v>
      </c>
      <c r="J18" s="57" t="s">
        <v>62</v>
      </c>
      <c r="K18" s="58">
        <v>0</v>
      </c>
      <c r="L18" s="72">
        <v>3</v>
      </c>
      <c r="M18" s="59" t="s">
        <v>51</v>
      </c>
      <c r="N18" s="60">
        <v>2</v>
      </c>
      <c r="O18" s="122"/>
      <c r="P18" s="92"/>
      <c r="Q18" s="120"/>
      <c r="R18" s="72">
        <v>1</v>
      </c>
      <c r="S18" s="59" t="s">
        <v>32</v>
      </c>
      <c r="T18" s="60">
        <v>0</v>
      </c>
      <c r="U18" s="72">
        <v>8</v>
      </c>
      <c r="V18" s="57" t="s">
        <v>63</v>
      </c>
      <c r="W18" s="58">
        <v>0</v>
      </c>
      <c r="X18" s="91">
        <v>7</v>
      </c>
      <c r="Y18" s="92" t="s">
        <v>35</v>
      </c>
      <c r="Z18" s="93">
        <v>0</v>
      </c>
      <c r="AA18" s="122"/>
      <c r="AB18" s="92"/>
      <c r="AC18" s="120"/>
      <c r="AD18" s="91">
        <v>8</v>
      </c>
      <c r="AE18" s="92" t="s">
        <v>31</v>
      </c>
      <c r="AF18" s="93">
        <v>0</v>
      </c>
      <c r="AG18" s="56">
        <v>2</v>
      </c>
      <c r="AH18" s="57" t="s">
        <v>44</v>
      </c>
      <c r="AI18" s="70">
        <v>0</v>
      </c>
      <c r="AJ18" s="91">
        <v>2</v>
      </c>
      <c r="AK18" s="92" t="s">
        <v>46</v>
      </c>
      <c r="AL18" s="93">
        <v>0</v>
      </c>
      <c r="AM18" s="61">
        <f>ROUND(AM17/AN17,4)</f>
        <v>0.3548</v>
      </c>
      <c r="AN18" s="62">
        <f t="shared" si="2"/>
        <v>2</v>
      </c>
      <c r="AO18" s="149">
        <f>ROUND(AN18+AM18/10,4)</f>
        <v>2.0355</v>
      </c>
      <c r="AP18" s="166">
        <v>5</v>
      </c>
      <c r="AQ18" s="61">
        <f t="shared" si="0"/>
        <v>0.3548</v>
      </c>
      <c r="AR18" s="62">
        <f t="shared" si="1"/>
        <v>2</v>
      </c>
      <c r="AS18" s="149">
        <f>AO18</f>
        <v>2.0355</v>
      </c>
      <c r="AT18" s="166"/>
      <c r="AU18" s="151"/>
      <c r="AV18" s="154"/>
      <c r="AW18" s="63"/>
      <c r="AX18" s="166"/>
      <c r="AY18" s="111">
        <v>5</v>
      </c>
      <c r="AZ18" s="112"/>
      <c r="BA18" s="64">
        <v>10</v>
      </c>
      <c r="BB18" s="65"/>
      <c r="BC18" s="66"/>
      <c r="BD18" s="64">
        <v>12.13</v>
      </c>
      <c r="BE18" s="65">
        <v>10</v>
      </c>
      <c r="BF18" s="66"/>
      <c r="BG18" s="64">
        <v>10</v>
      </c>
      <c r="BH18" s="65" t="s">
        <v>64</v>
      </c>
      <c r="BI18" s="66"/>
    </row>
    <row r="19" spans="1:61" ht="21" customHeight="1">
      <c r="A19" s="49"/>
      <c r="B19" s="134" t="s">
        <v>164</v>
      </c>
      <c r="C19" s="135"/>
      <c r="D19" s="135"/>
      <c r="E19" s="135"/>
      <c r="F19" s="86" t="s">
        <v>23</v>
      </c>
      <c r="G19" s="116">
        <v>1</v>
      </c>
      <c r="H19" s="117">
        <v>8</v>
      </c>
      <c r="I19" s="50" t="s">
        <v>24</v>
      </c>
      <c r="J19" s="116">
        <v>2</v>
      </c>
      <c r="K19" s="117">
        <v>6</v>
      </c>
      <c r="L19" s="173" t="s">
        <v>25</v>
      </c>
      <c r="M19" s="89">
        <v>0</v>
      </c>
      <c r="N19" s="90">
        <v>0</v>
      </c>
      <c r="O19" s="50" t="s">
        <v>24</v>
      </c>
      <c r="P19" s="116"/>
      <c r="Q19" s="117"/>
      <c r="R19" s="50" t="s">
        <v>26</v>
      </c>
      <c r="S19" s="116">
        <v>2</v>
      </c>
      <c r="T19" s="117">
        <v>6</v>
      </c>
      <c r="U19" s="86" t="s">
        <v>27</v>
      </c>
      <c r="V19" s="116">
        <v>4</v>
      </c>
      <c r="W19" s="117">
        <v>4</v>
      </c>
      <c r="X19" s="50" t="s">
        <v>26</v>
      </c>
      <c r="Y19" s="116">
        <v>0</v>
      </c>
      <c r="Z19" s="117">
        <v>9</v>
      </c>
      <c r="AA19" s="179"/>
      <c r="AB19" s="118"/>
      <c r="AC19" s="119"/>
      <c r="AD19" s="50" t="s">
        <v>24</v>
      </c>
      <c r="AE19" s="116">
        <v>4</v>
      </c>
      <c r="AF19" s="117">
        <v>4</v>
      </c>
      <c r="AG19" s="179"/>
      <c r="AH19" s="118"/>
      <c r="AI19" s="119"/>
      <c r="AJ19" s="88" t="s">
        <v>24</v>
      </c>
      <c r="AK19" s="89"/>
      <c r="AL19" s="90">
        <v>0</v>
      </c>
      <c r="AM19" s="152">
        <f>AH19+AE19+AB19+Y19+V19+S19+P19+M19+J19+G19</f>
        <v>13</v>
      </c>
      <c r="AN19" s="153">
        <f t="shared" si="2"/>
        <v>37</v>
      </c>
      <c r="AO19" s="148">
        <f>AO20</f>
        <v>2.0351</v>
      </c>
      <c r="AP19" s="165"/>
      <c r="AQ19" s="152">
        <f t="shared" si="0"/>
        <v>13</v>
      </c>
      <c r="AR19" s="153">
        <f t="shared" si="1"/>
        <v>37</v>
      </c>
      <c r="AS19" s="148">
        <f>AS20</f>
        <v>2.0351</v>
      </c>
      <c r="AT19" s="165"/>
      <c r="AU19" s="152"/>
      <c r="AV19" s="153"/>
      <c r="AW19" s="51"/>
      <c r="AX19" s="165"/>
      <c r="AY19" s="110"/>
      <c r="AZ19" s="107"/>
      <c r="BA19" s="67"/>
      <c r="BB19" s="68"/>
      <c r="BC19" s="69"/>
      <c r="BD19" s="67"/>
      <c r="BE19" s="68"/>
      <c r="BF19" s="69"/>
      <c r="BG19" s="67"/>
      <c r="BH19" s="68"/>
      <c r="BI19" s="69"/>
    </row>
    <row r="20" spans="1:61" ht="21" customHeight="1" thickBot="1">
      <c r="A20" s="55">
        <v>1</v>
      </c>
      <c r="B20" s="137" t="s">
        <v>165</v>
      </c>
      <c r="C20" s="138"/>
      <c r="D20" s="138"/>
      <c r="E20" s="138"/>
      <c r="F20" s="87">
        <v>8</v>
      </c>
      <c r="G20" s="57" t="s">
        <v>28</v>
      </c>
      <c r="H20" s="58">
        <v>0</v>
      </c>
      <c r="I20" s="56">
        <v>3</v>
      </c>
      <c r="J20" s="57" t="s">
        <v>29</v>
      </c>
      <c r="K20" s="58">
        <v>0</v>
      </c>
      <c r="L20" s="176">
        <v>7</v>
      </c>
      <c r="M20" s="92" t="s">
        <v>30</v>
      </c>
      <c r="N20" s="162">
        <v>0</v>
      </c>
      <c r="O20" s="56">
        <v>7</v>
      </c>
      <c r="P20" s="57" t="s">
        <v>31</v>
      </c>
      <c r="Q20" s="58"/>
      <c r="R20" s="56">
        <v>5</v>
      </c>
      <c r="S20" s="59" t="s">
        <v>32</v>
      </c>
      <c r="T20" s="60">
        <v>0</v>
      </c>
      <c r="U20" s="87">
        <v>2</v>
      </c>
      <c r="V20" s="57" t="s">
        <v>33</v>
      </c>
      <c r="W20" s="58">
        <v>1</v>
      </c>
      <c r="X20" s="56">
        <v>4</v>
      </c>
      <c r="Y20" s="57" t="s">
        <v>34</v>
      </c>
      <c r="Z20" s="58">
        <v>0</v>
      </c>
      <c r="AA20" s="181"/>
      <c r="AB20" s="92"/>
      <c r="AC20" s="120"/>
      <c r="AD20" s="56">
        <v>7</v>
      </c>
      <c r="AE20" s="59" t="s">
        <v>35</v>
      </c>
      <c r="AF20" s="60">
        <v>1</v>
      </c>
      <c r="AG20" s="181"/>
      <c r="AH20" s="92"/>
      <c r="AI20" s="182"/>
      <c r="AJ20" s="91">
        <v>6</v>
      </c>
      <c r="AK20" s="92" t="s">
        <v>36</v>
      </c>
      <c r="AL20" s="93">
        <v>0</v>
      </c>
      <c r="AM20" s="61">
        <f>ROUND(AM19/AN19,4)</f>
        <v>0.3514</v>
      </c>
      <c r="AN20" s="62">
        <f t="shared" si="2"/>
        <v>2</v>
      </c>
      <c r="AO20" s="149">
        <f>ROUND(AN20+AM20/10,4)</f>
        <v>2.0351</v>
      </c>
      <c r="AP20" s="166">
        <v>6</v>
      </c>
      <c r="AQ20" s="61">
        <f t="shared" si="0"/>
        <v>0.3514</v>
      </c>
      <c r="AR20" s="62">
        <f t="shared" si="1"/>
        <v>2</v>
      </c>
      <c r="AS20" s="149">
        <f>AO20</f>
        <v>2.0351</v>
      </c>
      <c r="AT20" s="166"/>
      <c r="AU20" s="151"/>
      <c r="AV20" s="154"/>
      <c r="AW20" s="63"/>
      <c r="AX20" s="166"/>
      <c r="AY20" s="111">
        <v>1</v>
      </c>
      <c r="AZ20" s="112"/>
      <c r="BA20" s="64" t="s">
        <v>67</v>
      </c>
      <c r="BB20" s="65"/>
      <c r="BC20" s="66"/>
      <c r="BD20" s="64" t="s">
        <v>68</v>
      </c>
      <c r="BE20" s="65"/>
      <c r="BF20" s="66"/>
      <c r="BG20" s="64" t="s">
        <v>69</v>
      </c>
      <c r="BH20" s="65" t="s">
        <v>70</v>
      </c>
      <c r="BI20" s="66"/>
    </row>
    <row r="21" spans="1:61" ht="21" customHeight="1">
      <c r="A21" s="49"/>
      <c r="B21" s="134" t="s">
        <v>166</v>
      </c>
      <c r="C21" s="135"/>
      <c r="D21" s="135"/>
      <c r="E21" s="135"/>
      <c r="F21" s="71" t="s">
        <v>23</v>
      </c>
      <c r="G21" s="116">
        <v>1</v>
      </c>
      <c r="H21" s="117">
        <v>8</v>
      </c>
      <c r="I21" s="173" t="s">
        <v>27</v>
      </c>
      <c r="J21" s="89">
        <v>0</v>
      </c>
      <c r="K21" s="90">
        <v>0</v>
      </c>
      <c r="L21" s="174" t="s">
        <v>27</v>
      </c>
      <c r="M21" s="116">
        <v>3</v>
      </c>
      <c r="N21" s="117">
        <v>5</v>
      </c>
      <c r="O21" s="50" t="s">
        <v>27</v>
      </c>
      <c r="P21" s="116"/>
      <c r="Q21" s="117"/>
      <c r="R21" s="71" t="s">
        <v>39</v>
      </c>
      <c r="S21" s="116">
        <v>4</v>
      </c>
      <c r="T21" s="117">
        <v>4</v>
      </c>
      <c r="U21" s="71" t="s">
        <v>39</v>
      </c>
      <c r="V21" s="116">
        <v>2</v>
      </c>
      <c r="W21" s="117">
        <v>5</v>
      </c>
      <c r="X21" s="174" t="s">
        <v>27</v>
      </c>
      <c r="Y21" s="116">
        <v>2</v>
      </c>
      <c r="Z21" s="117">
        <v>6</v>
      </c>
      <c r="AA21" s="179"/>
      <c r="AB21" s="118"/>
      <c r="AC21" s="119"/>
      <c r="AD21" s="173" t="s">
        <v>25</v>
      </c>
      <c r="AE21" s="89">
        <v>0</v>
      </c>
      <c r="AF21" s="90">
        <v>0</v>
      </c>
      <c r="AG21" s="50" t="s">
        <v>27</v>
      </c>
      <c r="AH21" s="116">
        <v>2</v>
      </c>
      <c r="AI21" s="117">
        <v>5</v>
      </c>
      <c r="AJ21" s="88" t="s">
        <v>27</v>
      </c>
      <c r="AK21" s="89"/>
      <c r="AL21" s="90">
        <v>0</v>
      </c>
      <c r="AM21" s="152">
        <f>AH21+AE21+AB21+Y21+V21+S21+P21+M21+J21+G21</f>
        <v>14</v>
      </c>
      <c r="AN21" s="153">
        <f t="shared" si="2"/>
        <v>33</v>
      </c>
      <c r="AO21" s="148">
        <f>AO22</f>
        <v>1.0424</v>
      </c>
      <c r="AP21" s="165"/>
      <c r="AQ21" s="152">
        <f t="shared" si="0"/>
        <v>14</v>
      </c>
      <c r="AR21" s="153">
        <f t="shared" si="1"/>
        <v>33</v>
      </c>
      <c r="AS21" s="148">
        <f>AS22</f>
        <v>1.0424</v>
      </c>
      <c r="AT21" s="165"/>
      <c r="AU21" s="155"/>
      <c r="AV21" s="156"/>
      <c r="AW21" s="157"/>
      <c r="AX21" s="165"/>
      <c r="AY21" s="110"/>
      <c r="AZ21" s="107"/>
      <c r="BA21" s="67"/>
      <c r="BB21" s="68"/>
      <c r="BC21" s="69"/>
      <c r="BD21" s="67"/>
      <c r="BE21" s="68"/>
      <c r="BF21" s="69"/>
      <c r="BG21" s="67"/>
      <c r="BH21" s="68"/>
      <c r="BI21" s="69"/>
    </row>
    <row r="22" spans="1:61" ht="21" customHeight="1" thickBot="1">
      <c r="A22" s="55">
        <v>8</v>
      </c>
      <c r="B22" s="137" t="s">
        <v>165</v>
      </c>
      <c r="C22" s="138"/>
      <c r="D22" s="138"/>
      <c r="E22" s="138"/>
      <c r="F22" s="72">
        <v>1</v>
      </c>
      <c r="G22" s="57" t="s">
        <v>28</v>
      </c>
      <c r="H22" s="58">
        <v>0</v>
      </c>
      <c r="I22" s="176">
        <v>2</v>
      </c>
      <c r="J22" s="92" t="s">
        <v>41</v>
      </c>
      <c r="K22" s="93">
        <v>0</v>
      </c>
      <c r="L22" s="177">
        <v>4</v>
      </c>
      <c r="M22" s="59" t="s">
        <v>57</v>
      </c>
      <c r="N22" s="178">
        <v>0</v>
      </c>
      <c r="O22" s="56">
        <v>2</v>
      </c>
      <c r="P22" s="57" t="s">
        <v>43</v>
      </c>
      <c r="Q22" s="58"/>
      <c r="R22" s="72">
        <v>3</v>
      </c>
      <c r="S22" s="59" t="s">
        <v>31</v>
      </c>
      <c r="T22" s="60">
        <v>1</v>
      </c>
      <c r="U22" s="72">
        <v>5</v>
      </c>
      <c r="V22" s="57" t="s">
        <v>63</v>
      </c>
      <c r="W22" s="58">
        <v>0</v>
      </c>
      <c r="X22" s="177">
        <v>6</v>
      </c>
      <c r="Y22" s="57" t="s">
        <v>66</v>
      </c>
      <c r="Z22" s="58">
        <v>0</v>
      </c>
      <c r="AA22" s="181"/>
      <c r="AB22" s="92"/>
      <c r="AC22" s="120"/>
      <c r="AD22" s="176">
        <v>5</v>
      </c>
      <c r="AE22" s="92" t="s">
        <v>31</v>
      </c>
      <c r="AF22" s="162">
        <v>0</v>
      </c>
      <c r="AG22" s="56">
        <v>7</v>
      </c>
      <c r="AH22" s="57" t="s">
        <v>71</v>
      </c>
      <c r="AI22" s="70">
        <v>0</v>
      </c>
      <c r="AJ22" s="91">
        <v>7</v>
      </c>
      <c r="AK22" s="92" t="s">
        <v>71</v>
      </c>
      <c r="AL22" s="93">
        <v>0</v>
      </c>
      <c r="AM22" s="61">
        <f>ROUND(AM21/AN21,4)</f>
        <v>0.4242</v>
      </c>
      <c r="AN22" s="62">
        <f t="shared" si="2"/>
        <v>1</v>
      </c>
      <c r="AO22" s="149">
        <f>ROUND(AN22+AM22/10,4)</f>
        <v>1.0424</v>
      </c>
      <c r="AP22" s="166">
        <v>7</v>
      </c>
      <c r="AQ22" s="61">
        <f t="shared" si="0"/>
        <v>0.4242</v>
      </c>
      <c r="AR22" s="62">
        <f t="shared" si="1"/>
        <v>1</v>
      </c>
      <c r="AS22" s="149">
        <f>AO22</f>
        <v>1.0424</v>
      </c>
      <c r="AT22" s="166"/>
      <c r="AU22" s="158"/>
      <c r="AV22" s="159"/>
      <c r="AW22" s="160"/>
      <c r="AX22" s="166"/>
      <c r="AY22" s="111">
        <v>8</v>
      </c>
      <c r="AZ22" s="112"/>
      <c r="BA22" s="64"/>
      <c r="BB22" s="65" t="s">
        <v>72</v>
      </c>
      <c r="BC22" s="66"/>
      <c r="BD22" s="64" t="s">
        <v>73</v>
      </c>
      <c r="BE22" s="65">
        <v>14</v>
      </c>
      <c r="BF22" s="66"/>
      <c r="BG22" s="64" t="s">
        <v>74</v>
      </c>
      <c r="BH22" s="65" t="s">
        <v>75</v>
      </c>
      <c r="BI22" s="66"/>
    </row>
    <row r="23" spans="1:61" ht="21" customHeight="1">
      <c r="A23" s="49"/>
      <c r="B23" s="134" t="s">
        <v>156</v>
      </c>
      <c r="C23" s="135"/>
      <c r="D23" s="135"/>
      <c r="E23" s="135"/>
      <c r="F23" s="50" t="s">
        <v>27</v>
      </c>
      <c r="G23" s="116">
        <v>2</v>
      </c>
      <c r="H23" s="117">
        <v>5</v>
      </c>
      <c r="I23" s="86" t="s">
        <v>26</v>
      </c>
      <c r="J23" s="116">
        <v>0</v>
      </c>
      <c r="K23" s="117">
        <v>5</v>
      </c>
      <c r="L23" s="50" t="s">
        <v>27</v>
      </c>
      <c r="M23" s="116">
        <v>3</v>
      </c>
      <c r="N23" s="117">
        <v>5</v>
      </c>
      <c r="O23" s="179"/>
      <c r="P23" s="118"/>
      <c r="Q23" s="119"/>
      <c r="R23" s="173" t="s">
        <v>24</v>
      </c>
      <c r="S23" s="89">
        <v>0</v>
      </c>
      <c r="T23" s="90">
        <v>0</v>
      </c>
      <c r="U23" s="173" t="s">
        <v>24</v>
      </c>
      <c r="V23" s="89">
        <v>0</v>
      </c>
      <c r="W23" s="90">
        <v>0</v>
      </c>
      <c r="X23" s="50" t="s">
        <v>26</v>
      </c>
      <c r="Y23" s="116">
        <v>0</v>
      </c>
      <c r="Z23" s="117">
        <v>9</v>
      </c>
      <c r="AA23" s="86" t="s">
        <v>24</v>
      </c>
      <c r="AB23" s="116"/>
      <c r="AC23" s="117"/>
      <c r="AD23" s="86" t="s">
        <v>27</v>
      </c>
      <c r="AE23" s="116">
        <v>0</v>
      </c>
      <c r="AF23" s="117">
        <v>6</v>
      </c>
      <c r="AG23" s="50" t="s">
        <v>24</v>
      </c>
      <c r="AH23" s="116">
        <v>1</v>
      </c>
      <c r="AI23" s="117">
        <v>7</v>
      </c>
      <c r="AJ23" s="88" t="s">
        <v>25</v>
      </c>
      <c r="AK23" s="89"/>
      <c r="AL23" s="90">
        <v>0</v>
      </c>
      <c r="AM23" s="152">
        <f>AH23+AE23+AB23+Y23+V23+S23+P23+M23+J23+G23</f>
        <v>6</v>
      </c>
      <c r="AN23" s="153">
        <f t="shared" si="2"/>
        <v>37</v>
      </c>
      <c r="AO23" s="148">
        <f>AO24</f>
        <v>0.0162</v>
      </c>
      <c r="AP23" s="165"/>
      <c r="AQ23" s="152">
        <f t="shared" si="0"/>
        <v>6</v>
      </c>
      <c r="AR23" s="153">
        <f t="shared" si="1"/>
        <v>37</v>
      </c>
      <c r="AS23" s="148">
        <f>AS24</f>
        <v>0.0162</v>
      </c>
      <c r="AT23" s="165"/>
      <c r="AU23" s="152"/>
      <c r="AV23" s="153"/>
      <c r="AW23" s="51"/>
      <c r="AX23" s="165"/>
      <c r="AY23" s="110"/>
      <c r="AZ23" s="107"/>
      <c r="BA23" s="67"/>
      <c r="BB23" s="68"/>
      <c r="BC23" s="69"/>
      <c r="BD23" s="67"/>
      <c r="BE23" s="68"/>
      <c r="BF23" s="69"/>
      <c r="BG23" s="67"/>
      <c r="BH23" s="68"/>
      <c r="BI23" s="69"/>
    </row>
    <row r="24" spans="1:62" ht="21" customHeight="1" thickBot="1">
      <c r="A24" s="55">
        <v>4</v>
      </c>
      <c r="B24" s="137" t="s">
        <v>157</v>
      </c>
      <c r="C24" s="138"/>
      <c r="D24" s="138"/>
      <c r="E24" s="138"/>
      <c r="F24" s="56">
        <v>5</v>
      </c>
      <c r="G24" s="57" t="s">
        <v>55</v>
      </c>
      <c r="H24" s="58">
        <v>0</v>
      </c>
      <c r="I24" s="87">
        <v>7</v>
      </c>
      <c r="J24" s="57" t="s">
        <v>56</v>
      </c>
      <c r="K24" s="58">
        <v>0</v>
      </c>
      <c r="L24" s="56">
        <v>8</v>
      </c>
      <c r="M24" s="59" t="s">
        <v>57</v>
      </c>
      <c r="N24" s="60">
        <v>0</v>
      </c>
      <c r="O24" s="181"/>
      <c r="P24" s="92"/>
      <c r="Q24" s="120"/>
      <c r="R24" s="176">
        <v>2</v>
      </c>
      <c r="S24" s="92" t="s">
        <v>44</v>
      </c>
      <c r="T24" s="162">
        <v>0</v>
      </c>
      <c r="U24" s="176">
        <v>6</v>
      </c>
      <c r="V24" s="92" t="s">
        <v>58</v>
      </c>
      <c r="W24" s="93">
        <v>0</v>
      </c>
      <c r="X24" s="56">
        <v>1</v>
      </c>
      <c r="Y24" s="57" t="s">
        <v>34</v>
      </c>
      <c r="Z24" s="58">
        <v>0</v>
      </c>
      <c r="AA24" s="87">
        <v>2</v>
      </c>
      <c r="AB24" s="57" t="s">
        <v>44</v>
      </c>
      <c r="AC24" s="58"/>
      <c r="AD24" s="87">
        <v>2</v>
      </c>
      <c r="AE24" s="59" t="s">
        <v>41</v>
      </c>
      <c r="AF24" s="178">
        <v>0</v>
      </c>
      <c r="AG24" s="56">
        <v>6</v>
      </c>
      <c r="AH24" s="57" t="s">
        <v>52</v>
      </c>
      <c r="AI24" s="70">
        <v>0</v>
      </c>
      <c r="AJ24" s="91">
        <v>3</v>
      </c>
      <c r="AK24" s="92" t="s">
        <v>52</v>
      </c>
      <c r="AL24" s="93">
        <v>0</v>
      </c>
      <c r="AM24" s="61">
        <f>ROUND(AM23/AN23,4)</f>
        <v>0.1622</v>
      </c>
      <c r="AN24" s="62">
        <f t="shared" si="2"/>
        <v>0</v>
      </c>
      <c r="AO24" s="149">
        <f>ROUND(AN24+AM24/10,4)</f>
        <v>0.0162</v>
      </c>
      <c r="AP24" s="166">
        <v>8</v>
      </c>
      <c r="AQ24" s="61">
        <f t="shared" si="0"/>
        <v>0.1622</v>
      </c>
      <c r="AR24" s="62">
        <f t="shared" si="1"/>
        <v>0</v>
      </c>
      <c r="AS24" s="149">
        <f>AO24</f>
        <v>0.0162</v>
      </c>
      <c r="AT24" s="166"/>
      <c r="AU24" s="151"/>
      <c r="AV24" s="154"/>
      <c r="AW24" s="63"/>
      <c r="AX24" s="166"/>
      <c r="AY24" s="111">
        <v>4</v>
      </c>
      <c r="AZ24" s="115"/>
      <c r="BA24" s="73">
        <v>9</v>
      </c>
      <c r="BB24" s="74"/>
      <c r="BC24" s="75"/>
      <c r="BD24" s="73" t="s">
        <v>76</v>
      </c>
      <c r="BE24" s="74"/>
      <c r="BF24" s="75"/>
      <c r="BG24" s="73">
        <v>9.16</v>
      </c>
      <c r="BH24" s="74" t="s">
        <v>72</v>
      </c>
      <c r="BI24" s="183"/>
      <c r="BJ24" s="184"/>
    </row>
    <row r="25" spans="1:61" ht="21" customHeight="1">
      <c r="A25" s="76"/>
      <c r="B25" s="134" t="s">
        <v>146</v>
      </c>
      <c r="C25" s="135"/>
      <c r="D25" s="135"/>
      <c r="E25" s="136"/>
      <c r="F25" s="77" t="s">
        <v>27</v>
      </c>
      <c r="G25" s="116">
        <v>5</v>
      </c>
      <c r="H25" s="117">
        <v>2</v>
      </c>
      <c r="I25" s="170" t="s">
        <v>27</v>
      </c>
      <c r="J25" s="89">
        <v>0</v>
      </c>
      <c r="K25" s="90">
        <v>0</v>
      </c>
      <c r="L25" s="77" t="s">
        <v>26</v>
      </c>
      <c r="M25" s="116">
        <v>6</v>
      </c>
      <c r="N25" s="117">
        <v>1</v>
      </c>
      <c r="O25" s="169" t="s">
        <v>26</v>
      </c>
      <c r="P25" s="116"/>
      <c r="Q25" s="117"/>
      <c r="R25" s="88" t="s">
        <v>24</v>
      </c>
      <c r="S25" s="89">
        <v>0</v>
      </c>
      <c r="T25" s="90">
        <v>0</v>
      </c>
      <c r="U25" s="77" t="s">
        <v>39</v>
      </c>
      <c r="V25" s="116">
        <v>5</v>
      </c>
      <c r="W25" s="117">
        <v>2</v>
      </c>
      <c r="X25" s="169" t="s">
        <v>26</v>
      </c>
      <c r="Y25" s="116">
        <v>9</v>
      </c>
      <c r="Z25" s="117">
        <v>0</v>
      </c>
      <c r="AA25" s="77" t="s">
        <v>24</v>
      </c>
      <c r="AB25" s="116"/>
      <c r="AC25" s="117"/>
      <c r="AD25" s="77" t="s">
        <v>27</v>
      </c>
      <c r="AE25" s="116">
        <v>6</v>
      </c>
      <c r="AF25" s="117">
        <v>0</v>
      </c>
      <c r="AG25" s="77" t="s">
        <v>26</v>
      </c>
      <c r="AH25" s="116">
        <v>7</v>
      </c>
      <c r="AI25" s="117">
        <v>0</v>
      </c>
      <c r="AJ25" s="88" t="s">
        <v>24</v>
      </c>
      <c r="AK25" s="89"/>
      <c r="AL25" s="90">
        <v>0</v>
      </c>
      <c r="AM25" s="152">
        <f>AH25+AE25+AB25+Y25+V25+S25+P25+M25+J25+G25</f>
        <v>38</v>
      </c>
      <c r="AN25" s="153">
        <f t="shared" si="2"/>
        <v>5</v>
      </c>
      <c r="AO25" s="148">
        <f>AO26</f>
        <v>12.76</v>
      </c>
      <c r="AP25" s="165"/>
      <c r="AQ25" s="152">
        <f t="shared" si="0"/>
        <v>38</v>
      </c>
      <c r="AR25" s="153">
        <f t="shared" si="1"/>
        <v>5</v>
      </c>
      <c r="AS25" s="148">
        <f>AS26</f>
        <v>12.76</v>
      </c>
      <c r="AT25" s="165"/>
      <c r="AU25" s="152"/>
      <c r="AV25" s="153"/>
      <c r="AW25" s="51"/>
      <c r="AX25" s="165"/>
      <c r="AY25" s="113"/>
      <c r="AZ25" s="107"/>
      <c r="BA25" s="52"/>
      <c r="BB25" s="53"/>
      <c r="BC25" s="54"/>
      <c r="BD25" s="52"/>
      <c r="BE25" s="53"/>
      <c r="BF25" s="54"/>
      <c r="BG25" s="52"/>
      <c r="BH25" s="53"/>
      <c r="BI25" s="54"/>
    </row>
    <row r="26" spans="1:61" ht="21" customHeight="1" thickBot="1">
      <c r="A26" s="78">
        <v>13</v>
      </c>
      <c r="B26" s="137" t="s">
        <v>148</v>
      </c>
      <c r="C26" s="138"/>
      <c r="D26" s="138"/>
      <c r="E26" s="139"/>
      <c r="F26" s="79">
        <v>12</v>
      </c>
      <c r="G26" s="57" t="s">
        <v>103</v>
      </c>
      <c r="H26" s="58">
        <v>2</v>
      </c>
      <c r="I26" s="176">
        <v>14</v>
      </c>
      <c r="J26" s="92" t="s">
        <v>105</v>
      </c>
      <c r="K26" s="93">
        <v>0</v>
      </c>
      <c r="L26" s="79">
        <v>11</v>
      </c>
      <c r="M26" s="59" t="s">
        <v>97</v>
      </c>
      <c r="N26" s="60">
        <v>2</v>
      </c>
      <c r="O26" s="175">
        <v>10</v>
      </c>
      <c r="P26" s="57" t="s">
        <v>89</v>
      </c>
      <c r="Q26" s="58"/>
      <c r="R26" s="91">
        <v>9</v>
      </c>
      <c r="S26" s="92" t="s">
        <v>80</v>
      </c>
      <c r="T26" s="93">
        <v>0</v>
      </c>
      <c r="U26" s="79">
        <v>16</v>
      </c>
      <c r="V26" s="57" t="s">
        <v>109</v>
      </c>
      <c r="W26" s="58">
        <v>2</v>
      </c>
      <c r="X26" s="175">
        <v>15</v>
      </c>
      <c r="Y26" s="57" t="s">
        <v>110</v>
      </c>
      <c r="Z26" s="58">
        <v>2</v>
      </c>
      <c r="AA26" s="79">
        <v>9</v>
      </c>
      <c r="AB26" s="57" t="s">
        <v>80</v>
      </c>
      <c r="AC26" s="58"/>
      <c r="AD26" s="79">
        <v>14</v>
      </c>
      <c r="AE26" s="59" t="s">
        <v>80</v>
      </c>
      <c r="AF26" s="60">
        <v>2</v>
      </c>
      <c r="AG26" s="79">
        <v>9</v>
      </c>
      <c r="AH26" s="57" t="s">
        <v>84</v>
      </c>
      <c r="AI26" s="70">
        <v>2</v>
      </c>
      <c r="AJ26" s="91">
        <v>10</v>
      </c>
      <c r="AK26" s="92" t="s">
        <v>94</v>
      </c>
      <c r="AL26" s="93">
        <v>0</v>
      </c>
      <c r="AM26" s="61">
        <f>ROUND(AM25/AN25,4)</f>
        <v>7.6</v>
      </c>
      <c r="AN26" s="62">
        <f t="shared" si="2"/>
        <v>12</v>
      </c>
      <c r="AO26" s="149">
        <f>ROUND(AN26+AM26/10,4)</f>
        <v>12.76</v>
      </c>
      <c r="AP26" s="166">
        <v>1</v>
      </c>
      <c r="AQ26" s="61">
        <f t="shared" si="0"/>
        <v>7.6</v>
      </c>
      <c r="AR26" s="62">
        <f t="shared" si="1"/>
        <v>12</v>
      </c>
      <c r="AS26" s="149">
        <f>AO26</f>
        <v>12.76</v>
      </c>
      <c r="AT26" s="166"/>
      <c r="AU26" s="151"/>
      <c r="AV26" s="154"/>
      <c r="AW26" s="63"/>
      <c r="AX26" s="166"/>
      <c r="AY26" s="114">
        <v>13</v>
      </c>
      <c r="AZ26" s="112"/>
      <c r="BA26" s="64">
        <v>4.8</v>
      </c>
      <c r="BB26" s="65"/>
      <c r="BC26" s="66"/>
      <c r="BD26" s="64" t="s">
        <v>85</v>
      </c>
      <c r="BE26" s="65" t="s">
        <v>86</v>
      </c>
      <c r="BF26" s="66"/>
      <c r="BG26" s="64" t="s">
        <v>87</v>
      </c>
      <c r="BH26" s="65" t="s">
        <v>88</v>
      </c>
      <c r="BI26" s="66"/>
    </row>
    <row r="27" spans="1:61" ht="21" customHeight="1">
      <c r="A27" s="76"/>
      <c r="B27" s="134" t="s">
        <v>153</v>
      </c>
      <c r="C27" s="135"/>
      <c r="D27" s="135"/>
      <c r="E27" s="136"/>
      <c r="F27" s="169" t="s">
        <v>24</v>
      </c>
      <c r="G27" s="116">
        <v>4</v>
      </c>
      <c r="H27" s="117">
        <v>3</v>
      </c>
      <c r="I27" s="77" t="s">
        <v>26</v>
      </c>
      <c r="J27" s="116">
        <v>5</v>
      </c>
      <c r="K27" s="117">
        <v>0</v>
      </c>
      <c r="L27" s="77" t="s">
        <v>26</v>
      </c>
      <c r="M27" s="116">
        <v>6</v>
      </c>
      <c r="N27" s="117">
        <v>1</v>
      </c>
      <c r="O27" s="180"/>
      <c r="P27" s="118"/>
      <c r="Q27" s="119"/>
      <c r="R27" s="77" t="s">
        <v>39</v>
      </c>
      <c r="S27" s="116">
        <v>4</v>
      </c>
      <c r="T27" s="117">
        <v>4</v>
      </c>
      <c r="U27" s="170" t="s">
        <v>24</v>
      </c>
      <c r="V27" s="89">
        <v>0</v>
      </c>
      <c r="W27" s="90">
        <v>0</v>
      </c>
      <c r="X27" s="77" t="s">
        <v>27</v>
      </c>
      <c r="Y27" s="116">
        <v>6</v>
      </c>
      <c r="Z27" s="117">
        <v>2</v>
      </c>
      <c r="AA27" s="121"/>
      <c r="AB27" s="118"/>
      <c r="AC27" s="119"/>
      <c r="AD27" s="170" t="s">
        <v>25</v>
      </c>
      <c r="AE27" s="89">
        <v>0</v>
      </c>
      <c r="AF27" s="90">
        <v>0</v>
      </c>
      <c r="AG27" s="169" t="s">
        <v>27</v>
      </c>
      <c r="AH27" s="116">
        <v>5</v>
      </c>
      <c r="AI27" s="117">
        <v>2</v>
      </c>
      <c r="AJ27" s="88" t="s">
        <v>27</v>
      </c>
      <c r="AK27" s="89"/>
      <c r="AL27" s="90">
        <v>0</v>
      </c>
      <c r="AM27" s="152">
        <f>AH27+AE27+AB27+Y27+V27+S27+P27+M27+J27+G27</f>
        <v>30</v>
      </c>
      <c r="AN27" s="153">
        <f t="shared" si="2"/>
        <v>12</v>
      </c>
      <c r="AO27" s="148">
        <f>AO28</f>
        <v>11.25</v>
      </c>
      <c r="AP27" s="165"/>
      <c r="AQ27" s="152">
        <f t="shared" si="0"/>
        <v>30</v>
      </c>
      <c r="AR27" s="153">
        <f t="shared" si="1"/>
        <v>12</v>
      </c>
      <c r="AS27" s="148">
        <f>AS28</f>
        <v>11.25</v>
      </c>
      <c r="AT27" s="165"/>
      <c r="AU27" s="152"/>
      <c r="AV27" s="153"/>
      <c r="AW27" s="51"/>
      <c r="AX27" s="165"/>
      <c r="AY27" s="113"/>
      <c r="AZ27" s="107"/>
      <c r="BA27" s="67"/>
      <c r="BB27" s="68"/>
      <c r="BC27" s="69"/>
      <c r="BD27" s="67"/>
      <c r="BE27" s="68"/>
      <c r="BF27" s="69"/>
      <c r="BG27" s="67"/>
      <c r="BH27" s="68"/>
      <c r="BI27" s="69"/>
    </row>
    <row r="28" spans="1:61" ht="21" customHeight="1" thickBot="1">
      <c r="A28" s="78">
        <v>11</v>
      </c>
      <c r="B28" s="137" t="s">
        <v>172</v>
      </c>
      <c r="C28" s="138"/>
      <c r="D28" s="138"/>
      <c r="E28" s="139"/>
      <c r="F28" s="175">
        <v>14</v>
      </c>
      <c r="G28" s="57" t="s">
        <v>96</v>
      </c>
      <c r="H28" s="58">
        <v>2</v>
      </c>
      <c r="I28" s="79">
        <v>9</v>
      </c>
      <c r="J28" s="57" t="s">
        <v>78</v>
      </c>
      <c r="K28" s="58">
        <v>2</v>
      </c>
      <c r="L28" s="79">
        <v>13</v>
      </c>
      <c r="M28" s="59" t="s">
        <v>97</v>
      </c>
      <c r="N28" s="60">
        <v>2</v>
      </c>
      <c r="O28" s="181"/>
      <c r="P28" s="92"/>
      <c r="Q28" s="120"/>
      <c r="R28" s="79">
        <v>16</v>
      </c>
      <c r="S28" s="59" t="s">
        <v>98</v>
      </c>
      <c r="T28" s="60">
        <v>1</v>
      </c>
      <c r="U28" s="176">
        <v>15</v>
      </c>
      <c r="V28" s="92" t="s">
        <v>99</v>
      </c>
      <c r="W28" s="93">
        <v>0</v>
      </c>
      <c r="X28" s="79">
        <v>10</v>
      </c>
      <c r="Y28" s="57" t="s">
        <v>93</v>
      </c>
      <c r="Z28" s="58">
        <v>2</v>
      </c>
      <c r="AA28" s="122"/>
      <c r="AB28" s="92"/>
      <c r="AC28" s="120"/>
      <c r="AD28" s="176">
        <v>16</v>
      </c>
      <c r="AE28" s="92" t="s">
        <v>109</v>
      </c>
      <c r="AF28" s="162">
        <v>0</v>
      </c>
      <c r="AG28" s="175">
        <v>12</v>
      </c>
      <c r="AH28" s="57" t="s">
        <v>100</v>
      </c>
      <c r="AI28" s="58">
        <v>2</v>
      </c>
      <c r="AJ28" s="91">
        <v>12</v>
      </c>
      <c r="AK28" s="92" t="s">
        <v>100</v>
      </c>
      <c r="AL28" s="93">
        <v>0</v>
      </c>
      <c r="AM28" s="61">
        <f>ROUND(AM27/AN27,4)</f>
        <v>2.5</v>
      </c>
      <c r="AN28" s="62">
        <f t="shared" si="2"/>
        <v>11</v>
      </c>
      <c r="AO28" s="149">
        <f>ROUND(AN28+AM28/10,4)</f>
        <v>11.25</v>
      </c>
      <c r="AP28" s="166">
        <v>2</v>
      </c>
      <c r="AQ28" s="61">
        <f t="shared" si="0"/>
        <v>2.5</v>
      </c>
      <c r="AR28" s="62">
        <f t="shared" si="1"/>
        <v>11</v>
      </c>
      <c r="AS28" s="149">
        <f>AO28</f>
        <v>11.25</v>
      </c>
      <c r="AT28" s="166"/>
      <c r="AU28" s="151"/>
      <c r="AV28" s="154"/>
      <c r="AW28" s="63"/>
      <c r="AX28" s="166"/>
      <c r="AY28" s="114">
        <v>11</v>
      </c>
      <c r="AZ28" s="112"/>
      <c r="BA28" s="64" t="s">
        <v>95</v>
      </c>
      <c r="BB28" s="65"/>
      <c r="BC28" s="66"/>
      <c r="BD28" s="64">
        <v>1.8</v>
      </c>
      <c r="BE28" s="65">
        <v>5</v>
      </c>
      <c r="BF28" s="66"/>
      <c r="BG28" s="64">
        <v>3.5</v>
      </c>
      <c r="BH28" s="65">
        <v>6</v>
      </c>
      <c r="BI28" s="66"/>
    </row>
    <row r="29" spans="1:61" ht="21" customHeight="1">
      <c r="A29" s="76"/>
      <c r="B29" s="134" t="s">
        <v>149</v>
      </c>
      <c r="C29" s="135"/>
      <c r="D29" s="135"/>
      <c r="E29" s="136"/>
      <c r="F29" s="77" t="s">
        <v>23</v>
      </c>
      <c r="G29" s="116">
        <v>8</v>
      </c>
      <c r="H29" s="117">
        <v>1</v>
      </c>
      <c r="I29" s="77" t="s">
        <v>26</v>
      </c>
      <c r="J29" s="116">
        <v>5</v>
      </c>
      <c r="K29" s="117">
        <v>0</v>
      </c>
      <c r="L29" s="77" t="s">
        <v>27</v>
      </c>
      <c r="M29" s="116">
        <v>5</v>
      </c>
      <c r="N29" s="117">
        <v>3</v>
      </c>
      <c r="O29" s="121"/>
      <c r="P29" s="118"/>
      <c r="Q29" s="119"/>
      <c r="R29" s="170" t="s">
        <v>24</v>
      </c>
      <c r="S29" s="89">
        <v>0</v>
      </c>
      <c r="T29" s="90">
        <v>0</v>
      </c>
      <c r="U29" s="169" t="s">
        <v>27</v>
      </c>
      <c r="V29" s="116">
        <v>4</v>
      </c>
      <c r="W29" s="117">
        <v>4</v>
      </c>
      <c r="X29" s="170" t="s">
        <v>24</v>
      </c>
      <c r="Y29" s="89">
        <v>0</v>
      </c>
      <c r="Z29" s="90">
        <v>0</v>
      </c>
      <c r="AA29" s="169" t="s">
        <v>24</v>
      </c>
      <c r="AB29" s="116"/>
      <c r="AC29" s="117"/>
      <c r="AD29" s="169" t="s">
        <v>24</v>
      </c>
      <c r="AE29" s="116">
        <v>4</v>
      </c>
      <c r="AF29" s="117">
        <v>4</v>
      </c>
      <c r="AG29" s="77" t="s">
        <v>26</v>
      </c>
      <c r="AH29" s="116">
        <v>7</v>
      </c>
      <c r="AI29" s="117">
        <v>0</v>
      </c>
      <c r="AJ29" s="88" t="s">
        <v>26</v>
      </c>
      <c r="AK29" s="89"/>
      <c r="AL29" s="90">
        <v>0</v>
      </c>
      <c r="AM29" s="152">
        <f>AH29+AE29+AB29+Y29+V29+S29+P29+M29+J29+G29</f>
        <v>33</v>
      </c>
      <c r="AN29" s="153">
        <f t="shared" si="2"/>
        <v>12</v>
      </c>
      <c r="AO29" s="148">
        <f>AO30</f>
        <v>10.275</v>
      </c>
      <c r="AP29" s="165"/>
      <c r="AQ29" s="152">
        <f t="shared" si="0"/>
        <v>33</v>
      </c>
      <c r="AR29" s="153">
        <f t="shared" si="1"/>
        <v>12</v>
      </c>
      <c r="AS29" s="148">
        <f>AS30</f>
        <v>10.275</v>
      </c>
      <c r="AT29" s="165"/>
      <c r="AU29" s="155"/>
      <c r="AV29" s="156"/>
      <c r="AW29" s="157"/>
      <c r="AX29" s="165"/>
      <c r="AY29" s="113"/>
      <c r="AZ29" s="107"/>
      <c r="BA29" s="67"/>
      <c r="BB29" s="68"/>
      <c r="BC29" s="69"/>
      <c r="BD29" s="67"/>
      <c r="BE29" s="68"/>
      <c r="BF29" s="69"/>
      <c r="BG29" s="67"/>
      <c r="BH29" s="68"/>
      <c r="BI29" s="69"/>
    </row>
    <row r="30" spans="1:61" ht="21" customHeight="1" thickBot="1">
      <c r="A30" s="78">
        <v>9</v>
      </c>
      <c r="B30" s="137" t="s">
        <v>150</v>
      </c>
      <c r="C30" s="138"/>
      <c r="D30" s="138"/>
      <c r="E30" s="139"/>
      <c r="F30" s="79">
        <v>16</v>
      </c>
      <c r="G30" s="57" t="s">
        <v>77</v>
      </c>
      <c r="H30" s="58">
        <v>2</v>
      </c>
      <c r="I30" s="79">
        <v>11</v>
      </c>
      <c r="J30" s="57" t="s">
        <v>78</v>
      </c>
      <c r="K30" s="58">
        <v>2</v>
      </c>
      <c r="L30" s="79">
        <v>15</v>
      </c>
      <c r="M30" s="59" t="s">
        <v>79</v>
      </c>
      <c r="N30" s="60">
        <v>2</v>
      </c>
      <c r="O30" s="122"/>
      <c r="P30" s="92"/>
      <c r="Q30" s="120"/>
      <c r="R30" s="176">
        <v>13</v>
      </c>
      <c r="S30" s="92" t="s">
        <v>80</v>
      </c>
      <c r="T30" s="162">
        <v>0</v>
      </c>
      <c r="U30" s="175">
        <v>10</v>
      </c>
      <c r="V30" s="57" t="s">
        <v>81</v>
      </c>
      <c r="W30" s="58">
        <v>1</v>
      </c>
      <c r="X30" s="176">
        <v>12</v>
      </c>
      <c r="Y30" s="92" t="s">
        <v>82</v>
      </c>
      <c r="Z30" s="93">
        <v>0</v>
      </c>
      <c r="AA30" s="175">
        <v>13</v>
      </c>
      <c r="AB30" s="57" t="s">
        <v>80</v>
      </c>
      <c r="AC30" s="58"/>
      <c r="AD30" s="175">
        <v>12</v>
      </c>
      <c r="AE30" s="59" t="s">
        <v>83</v>
      </c>
      <c r="AF30" s="178">
        <v>1</v>
      </c>
      <c r="AG30" s="79">
        <v>13</v>
      </c>
      <c r="AH30" s="57" t="s">
        <v>84</v>
      </c>
      <c r="AI30" s="70">
        <v>2</v>
      </c>
      <c r="AJ30" s="91">
        <v>14</v>
      </c>
      <c r="AK30" s="92" t="s">
        <v>84</v>
      </c>
      <c r="AL30" s="93">
        <v>0</v>
      </c>
      <c r="AM30" s="61">
        <f>ROUND(AM29/AN29,4)</f>
        <v>2.75</v>
      </c>
      <c r="AN30" s="62">
        <f t="shared" si="2"/>
        <v>10</v>
      </c>
      <c r="AO30" s="149">
        <f>ROUND(AN30+AM30/10,4)</f>
        <v>10.275</v>
      </c>
      <c r="AP30" s="166">
        <v>3</v>
      </c>
      <c r="AQ30" s="61">
        <f t="shared" si="0"/>
        <v>2.75</v>
      </c>
      <c r="AR30" s="62">
        <f t="shared" si="1"/>
        <v>10</v>
      </c>
      <c r="AS30" s="149">
        <f>AO30</f>
        <v>10.275</v>
      </c>
      <c r="AT30" s="166"/>
      <c r="AU30" s="158"/>
      <c r="AV30" s="159"/>
      <c r="AW30" s="160"/>
      <c r="AX30" s="166"/>
      <c r="AY30" s="114">
        <v>9</v>
      </c>
      <c r="AZ30" s="112"/>
      <c r="BA30" s="64">
        <v>2.7</v>
      </c>
      <c r="BB30" s="65"/>
      <c r="BC30" s="66"/>
      <c r="BD30" s="64" t="s">
        <v>101</v>
      </c>
      <c r="BE30" s="65"/>
      <c r="BF30" s="66"/>
      <c r="BG30" s="64">
        <v>2.6</v>
      </c>
      <c r="BH30" s="65" t="s">
        <v>102</v>
      </c>
      <c r="BI30" s="66"/>
    </row>
    <row r="31" spans="1:61" ht="21" customHeight="1">
      <c r="A31" s="76"/>
      <c r="B31" s="134" t="s">
        <v>152</v>
      </c>
      <c r="C31" s="135"/>
      <c r="D31" s="135"/>
      <c r="E31" s="136"/>
      <c r="F31" s="170" t="s">
        <v>26</v>
      </c>
      <c r="G31" s="89">
        <v>0</v>
      </c>
      <c r="H31" s="90">
        <v>0</v>
      </c>
      <c r="I31" s="77" t="s">
        <v>24</v>
      </c>
      <c r="J31" s="116">
        <v>6</v>
      </c>
      <c r="K31" s="117">
        <v>2</v>
      </c>
      <c r="L31" s="169" t="s">
        <v>27</v>
      </c>
      <c r="M31" s="116">
        <v>5</v>
      </c>
      <c r="N31" s="117">
        <v>3</v>
      </c>
      <c r="O31" s="77" t="s">
        <v>24</v>
      </c>
      <c r="P31" s="116"/>
      <c r="Q31" s="117"/>
      <c r="R31" s="77" t="s">
        <v>27</v>
      </c>
      <c r="S31" s="116">
        <v>1</v>
      </c>
      <c r="T31" s="117">
        <v>5</v>
      </c>
      <c r="U31" s="170" t="s">
        <v>24</v>
      </c>
      <c r="V31" s="89">
        <v>0</v>
      </c>
      <c r="W31" s="90">
        <v>0</v>
      </c>
      <c r="X31" s="169" t="s">
        <v>26</v>
      </c>
      <c r="Y31" s="116">
        <v>9</v>
      </c>
      <c r="Z31" s="117">
        <v>0</v>
      </c>
      <c r="AA31" s="77" t="s">
        <v>27</v>
      </c>
      <c r="AB31" s="116"/>
      <c r="AC31" s="117"/>
      <c r="AD31" s="77" t="s">
        <v>26</v>
      </c>
      <c r="AE31" s="116">
        <v>4</v>
      </c>
      <c r="AF31" s="117">
        <v>3</v>
      </c>
      <c r="AG31" s="77" t="s">
        <v>24</v>
      </c>
      <c r="AH31" s="116">
        <v>7</v>
      </c>
      <c r="AI31" s="117">
        <v>1</v>
      </c>
      <c r="AJ31" s="88" t="s">
        <v>25</v>
      </c>
      <c r="AK31" s="89"/>
      <c r="AL31" s="90">
        <v>0</v>
      </c>
      <c r="AM31" s="152">
        <f>AH31+AE31+AB31+Y31+V31+S31+P31+M31+J31+G31</f>
        <v>32</v>
      </c>
      <c r="AN31" s="153">
        <f t="shared" si="2"/>
        <v>14</v>
      </c>
      <c r="AO31" s="148">
        <f>AO32</f>
        <v>10.2286</v>
      </c>
      <c r="AP31" s="165"/>
      <c r="AQ31" s="152">
        <f t="shared" si="0"/>
        <v>32</v>
      </c>
      <c r="AR31" s="153">
        <f t="shared" si="1"/>
        <v>14</v>
      </c>
      <c r="AS31" s="148">
        <f>AS32</f>
        <v>10.2286</v>
      </c>
      <c r="AT31" s="165"/>
      <c r="AU31" s="152"/>
      <c r="AV31" s="153"/>
      <c r="AW31" s="51"/>
      <c r="AX31" s="165"/>
      <c r="AY31" s="113"/>
      <c r="AZ31" s="107"/>
      <c r="BA31" s="67"/>
      <c r="BB31" s="68"/>
      <c r="BC31" s="69"/>
      <c r="BD31" s="67"/>
      <c r="BE31" s="68"/>
      <c r="BF31" s="69"/>
      <c r="BG31" s="67"/>
      <c r="BH31" s="68"/>
      <c r="BI31" s="69"/>
    </row>
    <row r="32" spans="1:61" ht="21" customHeight="1" thickBot="1">
      <c r="A32" s="78">
        <v>15</v>
      </c>
      <c r="B32" s="137" t="s">
        <v>151</v>
      </c>
      <c r="C32" s="138"/>
      <c r="D32" s="138"/>
      <c r="E32" s="139"/>
      <c r="F32" s="176">
        <v>10</v>
      </c>
      <c r="G32" s="92" t="s">
        <v>89</v>
      </c>
      <c r="H32" s="93">
        <v>0</v>
      </c>
      <c r="I32" s="79">
        <v>12</v>
      </c>
      <c r="J32" s="57" t="s">
        <v>104</v>
      </c>
      <c r="K32" s="58">
        <v>2</v>
      </c>
      <c r="L32" s="175">
        <v>9</v>
      </c>
      <c r="M32" s="59" t="s">
        <v>79</v>
      </c>
      <c r="N32" s="178">
        <v>2</v>
      </c>
      <c r="O32" s="79">
        <v>16</v>
      </c>
      <c r="P32" s="57" t="s">
        <v>83</v>
      </c>
      <c r="Q32" s="58"/>
      <c r="R32" s="79">
        <v>14</v>
      </c>
      <c r="S32" s="59" t="s">
        <v>107</v>
      </c>
      <c r="T32" s="60">
        <v>0</v>
      </c>
      <c r="U32" s="176">
        <v>11</v>
      </c>
      <c r="V32" s="92" t="s">
        <v>99</v>
      </c>
      <c r="W32" s="93">
        <v>0</v>
      </c>
      <c r="X32" s="175">
        <v>13</v>
      </c>
      <c r="Y32" s="57" t="s">
        <v>110</v>
      </c>
      <c r="Z32" s="58">
        <v>2</v>
      </c>
      <c r="AA32" s="79">
        <v>12</v>
      </c>
      <c r="AB32" s="57" t="s">
        <v>107</v>
      </c>
      <c r="AC32" s="58"/>
      <c r="AD32" s="79">
        <v>10</v>
      </c>
      <c r="AE32" s="59" t="s">
        <v>89</v>
      </c>
      <c r="AF32" s="60">
        <v>2</v>
      </c>
      <c r="AG32" s="79">
        <v>16</v>
      </c>
      <c r="AH32" s="57" t="s">
        <v>99</v>
      </c>
      <c r="AI32" s="70">
        <v>2</v>
      </c>
      <c r="AJ32" s="91">
        <v>16</v>
      </c>
      <c r="AK32" s="92" t="s">
        <v>117</v>
      </c>
      <c r="AL32" s="93">
        <v>0</v>
      </c>
      <c r="AM32" s="61">
        <f>ROUND(AM31/AN31,4)</f>
        <v>2.2857</v>
      </c>
      <c r="AN32" s="62">
        <f t="shared" si="2"/>
        <v>10</v>
      </c>
      <c r="AO32" s="149">
        <f>ROUND(AN32+AM32/10,4)</f>
        <v>10.2286</v>
      </c>
      <c r="AP32" s="166">
        <v>4</v>
      </c>
      <c r="AQ32" s="61">
        <f t="shared" si="0"/>
        <v>2.2857</v>
      </c>
      <c r="AR32" s="62">
        <f t="shared" si="1"/>
        <v>10</v>
      </c>
      <c r="AS32" s="149">
        <f>AO32</f>
        <v>10.2286</v>
      </c>
      <c r="AT32" s="166"/>
      <c r="AU32" s="151"/>
      <c r="AV32" s="154"/>
      <c r="AW32" s="63"/>
      <c r="AX32" s="166"/>
      <c r="AY32" s="114">
        <v>15</v>
      </c>
      <c r="AZ32" s="112"/>
      <c r="BA32" s="64"/>
      <c r="BB32" s="65"/>
      <c r="BC32" s="66"/>
      <c r="BD32" s="64" t="s">
        <v>108</v>
      </c>
      <c r="BE32" s="65"/>
      <c r="BF32" s="66"/>
      <c r="BG32" s="64">
        <v>5</v>
      </c>
      <c r="BH32" s="65">
        <v>1.7</v>
      </c>
      <c r="BI32" s="66"/>
    </row>
    <row r="33" spans="1:61" ht="21" customHeight="1">
      <c r="A33" s="76"/>
      <c r="B33" s="134" t="s">
        <v>146</v>
      </c>
      <c r="C33" s="135"/>
      <c r="D33" s="135"/>
      <c r="E33" s="136"/>
      <c r="F33" s="77" t="s">
        <v>23</v>
      </c>
      <c r="G33" s="116">
        <v>8</v>
      </c>
      <c r="H33" s="117">
        <v>1</v>
      </c>
      <c r="I33" s="169" t="s">
        <v>61</v>
      </c>
      <c r="J33" s="116">
        <v>5</v>
      </c>
      <c r="K33" s="117">
        <v>1</v>
      </c>
      <c r="L33" s="170" t="s">
        <v>25</v>
      </c>
      <c r="M33" s="89">
        <v>0</v>
      </c>
      <c r="N33" s="90">
        <v>0</v>
      </c>
      <c r="O33" s="77" t="s">
        <v>24</v>
      </c>
      <c r="P33" s="116"/>
      <c r="Q33" s="117"/>
      <c r="R33" s="169" t="s">
        <v>39</v>
      </c>
      <c r="S33" s="116">
        <v>4</v>
      </c>
      <c r="T33" s="117">
        <v>4</v>
      </c>
      <c r="U33" s="77" t="s">
        <v>39</v>
      </c>
      <c r="V33" s="116">
        <v>5</v>
      </c>
      <c r="W33" s="117">
        <v>2</v>
      </c>
      <c r="X33" s="77" t="s">
        <v>39</v>
      </c>
      <c r="Y33" s="116">
        <v>3</v>
      </c>
      <c r="Z33" s="117">
        <v>4</v>
      </c>
      <c r="AA33" s="180"/>
      <c r="AB33" s="118"/>
      <c r="AC33" s="119"/>
      <c r="AD33" s="170" t="s">
        <v>25</v>
      </c>
      <c r="AE33" s="89">
        <v>0</v>
      </c>
      <c r="AF33" s="90">
        <v>0</v>
      </c>
      <c r="AG33" s="77" t="s">
        <v>24</v>
      </c>
      <c r="AH33" s="116">
        <v>7</v>
      </c>
      <c r="AI33" s="117">
        <v>1</v>
      </c>
      <c r="AJ33" s="88" t="s">
        <v>25</v>
      </c>
      <c r="AK33" s="89"/>
      <c r="AL33" s="90">
        <v>0</v>
      </c>
      <c r="AM33" s="152">
        <f>AH33+AE33+AB33+Y33+V33+S33+P33+M33+J33+G33</f>
        <v>32</v>
      </c>
      <c r="AN33" s="153">
        <f t="shared" si="2"/>
        <v>13</v>
      </c>
      <c r="AO33" s="148">
        <f>AO34</f>
        <v>9.2462</v>
      </c>
      <c r="AP33" s="165"/>
      <c r="AQ33" s="152">
        <f t="shared" si="0"/>
        <v>32</v>
      </c>
      <c r="AR33" s="153">
        <f t="shared" si="1"/>
        <v>13</v>
      </c>
      <c r="AS33" s="148">
        <f>AS34</f>
        <v>9.2462</v>
      </c>
      <c r="AT33" s="165"/>
      <c r="AU33" s="152"/>
      <c r="AV33" s="153"/>
      <c r="AW33" s="51"/>
      <c r="AX33" s="165"/>
      <c r="AY33" s="113"/>
      <c r="AZ33" s="107"/>
      <c r="BA33" s="67"/>
      <c r="BB33" s="68"/>
      <c r="BC33" s="69"/>
      <c r="BD33" s="67"/>
      <c r="BE33" s="68"/>
      <c r="BF33" s="69"/>
      <c r="BG33" s="67"/>
      <c r="BH33" s="68"/>
      <c r="BI33" s="69"/>
    </row>
    <row r="34" spans="1:61" ht="21" customHeight="1" thickBot="1">
      <c r="A34" s="78">
        <v>16</v>
      </c>
      <c r="B34" s="137" t="s">
        <v>147</v>
      </c>
      <c r="C34" s="138"/>
      <c r="D34" s="138"/>
      <c r="E34" s="139"/>
      <c r="F34" s="79">
        <v>9</v>
      </c>
      <c r="G34" s="57" t="s">
        <v>77</v>
      </c>
      <c r="H34" s="58">
        <v>2</v>
      </c>
      <c r="I34" s="175">
        <v>10</v>
      </c>
      <c r="J34" s="57" t="s">
        <v>90</v>
      </c>
      <c r="K34" s="58">
        <v>2</v>
      </c>
      <c r="L34" s="176">
        <v>12</v>
      </c>
      <c r="M34" s="92" t="s">
        <v>83</v>
      </c>
      <c r="N34" s="162">
        <v>0</v>
      </c>
      <c r="O34" s="79">
        <v>15</v>
      </c>
      <c r="P34" s="57" t="s">
        <v>83</v>
      </c>
      <c r="Q34" s="58"/>
      <c r="R34" s="175">
        <v>11</v>
      </c>
      <c r="S34" s="59" t="s">
        <v>98</v>
      </c>
      <c r="T34" s="178">
        <v>1</v>
      </c>
      <c r="U34" s="79">
        <v>13</v>
      </c>
      <c r="V34" s="57" t="s">
        <v>109</v>
      </c>
      <c r="W34" s="58">
        <v>2</v>
      </c>
      <c r="X34" s="79">
        <v>14</v>
      </c>
      <c r="Y34" s="57" t="s">
        <v>114</v>
      </c>
      <c r="Z34" s="58">
        <v>0</v>
      </c>
      <c r="AA34" s="181"/>
      <c r="AB34" s="92"/>
      <c r="AC34" s="120"/>
      <c r="AD34" s="176">
        <v>11</v>
      </c>
      <c r="AE34" s="92" t="s">
        <v>109</v>
      </c>
      <c r="AF34" s="162">
        <v>0</v>
      </c>
      <c r="AG34" s="79">
        <v>15</v>
      </c>
      <c r="AH34" s="57" t="s">
        <v>99</v>
      </c>
      <c r="AI34" s="70">
        <v>2</v>
      </c>
      <c r="AJ34" s="91">
        <v>15</v>
      </c>
      <c r="AK34" s="92" t="s">
        <v>117</v>
      </c>
      <c r="AL34" s="93">
        <v>0</v>
      </c>
      <c r="AM34" s="61">
        <f>ROUND(AM33/AN33,4)</f>
        <v>2.4615</v>
      </c>
      <c r="AN34" s="62">
        <f t="shared" si="2"/>
        <v>9</v>
      </c>
      <c r="AO34" s="149">
        <f>ROUND(AN34+AM34/10,4)</f>
        <v>9.2462</v>
      </c>
      <c r="AP34" s="166">
        <v>5</v>
      </c>
      <c r="AQ34" s="61">
        <f t="shared" si="0"/>
        <v>2.4615</v>
      </c>
      <c r="AR34" s="62">
        <f t="shared" si="1"/>
        <v>9</v>
      </c>
      <c r="AS34" s="149">
        <f>AO34</f>
        <v>9.2462</v>
      </c>
      <c r="AT34" s="166"/>
      <c r="AU34" s="151"/>
      <c r="AV34" s="154"/>
      <c r="AW34" s="63"/>
      <c r="AX34" s="166"/>
      <c r="AY34" s="114">
        <v>16</v>
      </c>
      <c r="AZ34" s="112"/>
      <c r="BA34" s="64" t="s">
        <v>111</v>
      </c>
      <c r="BB34" s="65"/>
      <c r="BC34" s="66"/>
      <c r="BD34" s="64" t="s">
        <v>112</v>
      </c>
      <c r="BE34" s="65" t="s">
        <v>86</v>
      </c>
      <c r="BF34" s="66"/>
      <c r="BG34" s="64"/>
      <c r="BH34" s="65" t="s">
        <v>113</v>
      </c>
      <c r="BI34" s="66"/>
    </row>
    <row r="35" spans="1:61" ht="21" customHeight="1">
      <c r="A35" s="76"/>
      <c r="B35" s="134" t="s">
        <v>142</v>
      </c>
      <c r="C35" s="135"/>
      <c r="D35" s="135"/>
      <c r="E35" s="136"/>
      <c r="F35" s="170" t="s">
        <v>26</v>
      </c>
      <c r="G35" s="89">
        <v>0</v>
      </c>
      <c r="H35" s="90">
        <v>0</v>
      </c>
      <c r="I35" s="169" t="s">
        <v>61</v>
      </c>
      <c r="J35" s="116">
        <v>5</v>
      </c>
      <c r="K35" s="117">
        <v>1</v>
      </c>
      <c r="L35" s="77" t="s">
        <v>24</v>
      </c>
      <c r="M35" s="116">
        <v>3</v>
      </c>
      <c r="N35" s="117">
        <v>4</v>
      </c>
      <c r="O35" s="77" t="s">
        <v>26</v>
      </c>
      <c r="P35" s="116"/>
      <c r="Q35" s="117"/>
      <c r="R35" s="77" t="s">
        <v>26</v>
      </c>
      <c r="S35" s="116">
        <v>6</v>
      </c>
      <c r="T35" s="117">
        <v>2</v>
      </c>
      <c r="U35" s="77" t="s">
        <v>27</v>
      </c>
      <c r="V35" s="116">
        <v>4</v>
      </c>
      <c r="W35" s="117">
        <v>4</v>
      </c>
      <c r="X35" s="77" t="s">
        <v>27</v>
      </c>
      <c r="Y35" s="116">
        <v>6</v>
      </c>
      <c r="Z35" s="117">
        <v>2</v>
      </c>
      <c r="AA35" s="121"/>
      <c r="AB35" s="118"/>
      <c r="AC35" s="119"/>
      <c r="AD35" s="77" t="s">
        <v>26</v>
      </c>
      <c r="AE35" s="116">
        <v>4</v>
      </c>
      <c r="AF35" s="117">
        <v>3</v>
      </c>
      <c r="AG35" s="121"/>
      <c r="AH35" s="118"/>
      <c r="AI35" s="119"/>
      <c r="AJ35" s="88" t="s">
        <v>24</v>
      </c>
      <c r="AK35" s="89"/>
      <c r="AL35" s="90">
        <v>0</v>
      </c>
      <c r="AM35" s="152">
        <f>AH35+AE35+AB35+Y35+V35+S35+P35+M35+J35+G35</f>
        <v>28</v>
      </c>
      <c r="AN35" s="153">
        <f t="shared" si="2"/>
        <v>16</v>
      </c>
      <c r="AO35" s="148">
        <f>AO36</f>
        <v>9.175</v>
      </c>
      <c r="AP35" s="165"/>
      <c r="AQ35" s="152">
        <f t="shared" si="0"/>
        <v>28</v>
      </c>
      <c r="AR35" s="153">
        <f t="shared" si="1"/>
        <v>16</v>
      </c>
      <c r="AS35" s="148">
        <f>AS36</f>
        <v>9.175</v>
      </c>
      <c r="AT35" s="165"/>
      <c r="AU35" s="152"/>
      <c r="AV35" s="153"/>
      <c r="AW35" s="51"/>
      <c r="AX35" s="165"/>
      <c r="AY35" s="113"/>
      <c r="AZ35" s="107"/>
      <c r="BA35" s="67"/>
      <c r="BB35" s="68"/>
      <c r="BC35" s="69"/>
      <c r="BD35" s="67"/>
      <c r="BE35" s="68"/>
      <c r="BF35" s="69"/>
      <c r="BG35" s="67"/>
      <c r="BH35" s="68"/>
      <c r="BI35" s="69"/>
    </row>
    <row r="36" spans="1:61" ht="21" customHeight="1" thickBot="1">
      <c r="A36" s="78">
        <v>10</v>
      </c>
      <c r="B36" s="137" t="s">
        <v>143</v>
      </c>
      <c r="C36" s="138"/>
      <c r="D36" s="138"/>
      <c r="E36" s="139"/>
      <c r="F36" s="176">
        <v>15</v>
      </c>
      <c r="G36" s="92" t="s">
        <v>89</v>
      </c>
      <c r="H36" s="93">
        <v>0</v>
      </c>
      <c r="I36" s="175">
        <v>16</v>
      </c>
      <c r="J36" s="57" t="s">
        <v>90</v>
      </c>
      <c r="K36" s="58">
        <v>2</v>
      </c>
      <c r="L36" s="79">
        <v>14</v>
      </c>
      <c r="M36" s="59" t="s">
        <v>91</v>
      </c>
      <c r="N36" s="60">
        <v>0</v>
      </c>
      <c r="O36" s="79">
        <v>13</v>
      </c>
      <c r="P36" s="57" t="s">
        <v>89</v>
      </c>
      <c r="Q36" s="58"/>
      <c r="R36" s="79">
        <v>12</v>
      </c>
      <c r="S36" s="59" t="s">
        <v>92</v>
      </c>
      <c r="T36" s="60">
        <v>2</v>
      </c>
      <c r="U36" s="79">
        <v>9</v>
      </c>
      <c r="V36" s="57" t="s">
        <v>81</v>
      </c>
      <c r="W36" s="58">
        <v>1</v>
      </c>
      <c r="X36" s="79">
        <v>11</v>
      </c>
      <c r="Y36" s="57" t="s">
        <v>93</v>
      </c>
      <c r="Z36" s="58">
        <v>2</v>
      </c>
      <c r="AA36" s="122"/>
      <c r="AB36" s="92"/>
      <c r="AC36" s="120"/>
      <c r="AD36" s="79">
        <v>15</v>
      </c>
      <c r="AE36" s="59" t="s">
        <v>89</v>
      </c>
      <c r="AF36" s="60">
        <v>2</v>
      </c>
      <c r="AG36" s="122"/>
      <c r="AH36" s="92"/>
      <c r="AI36" s="120"/>
      <c r="AJ36" s="91">
        <v>13</v>
      </c>
      <c r="AK36" s="92" t="s">
        <v>94</v>
      </c>
      <c r="AL36" s="93">
        <v>0</v>
      </c>
      <c r="AM36" s="61">
        <f>ROUND(AM35/AN35,4)</f>
        <v>1.75</v>
      </c>
      <c r="AN36" s="62">
        <f t="shared" si="2"/>
        <v>9</v>
      </c>
      <c r="AO36" s="149">
        <f>ROUND(AN36+AM36/10,4)</f>
        <v>9.175</v>
      </c>
      <c r="AP36" s="166">
        <v>6</v>
      </c>
      <c r="AQ36" s="61">
        <f t="shared" si="0"/>
        <v>1.75</v>
      </c>
      <c r="AR36" s="62">
        <f t="shared" si="1"/>
        <v>9</v>
      </c>
      <c r="AS36" s="149">
        <f>AO36</f>
        <v>9.175</v>
      </c>
      <c r="AT36" s="166"/>
      <c r="AU36" s="151"/>
      <c r="AV36" s="154"/>
      <c r="AW36" s="63"/>
      <c r="AX36" s="166"/>
      <c r="AY36" s="114">
        <v>10</v>
      </c>
      <c r="AZ36" s="112"/>
      <c r="BA36" s="64" t="s">
        <v>115</v>
      </c>
      <c r="BB36" s="65"/>
      <c r="BC36" s="66"/>
      <c r="BD36" s="64">
        <v>2.3</v>
      </c>
      <c r="BE36" s="65">
        <v>7</v>
      </c>
      <c r="BF36" s="66"/>
      <c r="BG36" s="64">
        <v>3</v>
      </c>
      <c r="BH36" s="65" t="s">
        <v>116</v>
      </c>
      <c r="BI36" s="66"/>
    </row>
    <row r="37" spans="1:61" ht="21" customHeight="1">
      <c r="A37" s="76"/>
      <c r="B37" s="134" t="s">
        <v>145</v>
      </c>
      <c r="C37" s="135"/>
      <c r="D37" s="135"/>
      <c r="E37" s="136"/>
      <c r="F37" s="169" t="s">
        <v>27</v>
      </c>
      <c r="G37" s="116">
        <v>5</v>
      </c>
      <c r="H37" s="117">
        <v>2</v>
      </c>
      <c r="I37" s="77" t="s">
        <v>24</v>
      </c>
      <c r="J37" s="116">
        <v>6</v>
      </c>
      <c r="K37" s="117">
        <v>2</v>
      </c>
      <c r="L37" s="170" t="s">
        <v>25</v>
      </c>
      <c r="M37" s="89">
        <v>0</v>
      </c>
      <c r="N37" s="90">
        <v>0</v>
      </c>
      <c r="O37" s="77" t="s">
        <v>27</v>
      </c>
      <c r="P37" s="116"/>
      <c r="Q37" s="117"/>
      <c r="R37" s="77" t="s">
        <v>26</v>
      </c>
      <c r="S37" s="116">
        <v>6</v>
      </c>
      <c r="T37" s="117">
        <v>2</v>
      </c>
      <c r="U37" s="169" t="s">
        <v>26</v>
      </c>
      <c r="V37" s="116">
        <v>2</v>
      </c>
      <c r="W37" s="117">
        <v>5</v>
      </c>
      <c r="X37" s="170" t="s">
        <v>24</v>
      </c>
      <c r="Y37" s="89">
        <v>0</v>
      </c>
      <c r="Z37" s="90">
        <v>0</v>
      </c>
      <c r="AA37" s="77" t="s">
        <v>27</v>
      </c>
      <c r="AB37" s="116"/>
      <c r="AC37" s="117"/>
      <c r="AD37" s="77" t="s">
        <v>24</v>
      </c>
      <c r="AE37" s="116">
        <v>4</v>
      </c>
      <c r="AF37" s="117">
        <v>4</v>
      </c>
      <c r="AG37" s="77" t="s">
        <v>27</v>
      </c>
      <c r="AH37" s="116">
        <v>5</v>
      </c>
      <c r="AI37" s="117">
        <v>2</v>
      </c>
      <c r="AJ37" s="88" t="s">
        <v>27</v>
      </c>
      <c r="AK37" s="89"/>
      <c r="AL37" s="90">
        <v>0</v>
      </c>
      <c r="AM37" s="152">
        <f>AH37+AE37+AB37+Y37+V37+S37+P37+M37+J37+G37</f>
        <v>28</v>
      </c>
      <c r="AN37" s="153">
        <f t="shared" si="2"/>
        <v>17</v>
      </c>
      <c r="AO37" s="148">
        <f>AO38</f>
        <v>9.1647</v>
      </c>
      <c r="AP37" s="165"/>
      <c r="AQ37" s="152">
        <f t="shared" si="0"/>
        <v>28</v>
      </c>
      <c r="AR37" s="153">
        <f t="shared" si="1"/>
        <v>17</v>
      </c>
      <c r="AS37" s="148">
        <f>AS38</f>
        <v>9.1647</v>
      </c>
      <c r="AT37" s="165"/>
      <c r="AU37" s="152"/>
      <c r="AV37" s="153"/>
      <c r="AW37" s="51"/>
      <c r="AX37" s="165"/>
      <c r="AY37" s="113"/>
      <c r="AZ37" s="107"/>
      <c r="BA37" s="67"/>
      <c r="BB37" s="68"/>
      <c r="BC37" s="69"/>
      <c r="BD37" s="67"/>
      <c r="BE37" s="68"/>
      <c r="BF37" s="69"/>
      <c r="BG37" s="67"/>
      <c r="BH37" s="68"/>
      <c r="BI37" s="69"/>
    </row>
    <row r="38" spans="1:61" ht="21" customHeight="1" thickBot="1">
      <c r="A38" s="78">
        <v>12</v>
      </c>
      <c r="B38" s="137" t="s">
        <v>144</v>
      </c>
      <c r="C38" s="138"/>
      <c r="D38" s="138"/>
      <c r="E38" s="139"/>
      <c r="F38" s="175">
        <v>13</v>
      </c>
      <c r="G38" s="57" t="s">
        <v>103</v>
      </c>
      <c r="H38" s="58">
        <v>2</v>
      </c>
      <c r="I38" s="79">
        <v>15</v>
      </c>
      <c r="J38" s="57" t="s">
        <v>104</v>
      </c>
      <c r="K38" s="58">
        <v>2</v>
      </c>
      <c r="L38" s="176">
        <v>16</v>
      </c>
      <c r="M38" s="92" t="s">
        <v>83</v>
      </c>
      <c r="N38" s="162">
        <v>0</v>
      </c>
      <c r="O38" s="79">
        <v>14</v>
      </c>
      <c r="P38" s="57" t="s">
        <v>105</v>
      </c>
      <c r="Q38" s="58"/>
      <c r="R38" s="79">
        <v>10</v>
      </c>
      <c r="S38" s="59" t="s">
        <v>92</v>
      </c>
      <c r="T38" s="60">
        <v>2</v>
      </c>
      <c r="U38" s="175">
        <v>14</v>
      </c>
      <c r="V38" s="57" t="s">
        <v>106</v>
      </c>
      <c r="W38" s="58">
        <v>0</v>
      </c>
      <c r="X38" s="176">
        <v>9</v>
      </c>
      <c r="Y38" s="92" t="s">
        <v>82</v>
      </c>
      <c r="Z38" s="93">
        <v>0</v>
      </c>
      <c r="AA38" s="79">
        <v>15</v>
      </c>
      <c r="AB38" s="57" t="s">
        <v>107</v>
      </c>
      <c r="AC38" s="58"/>
      <c r="AD38" s="79">
        <v>9</v>
      </c>
      <c r="AE38" s="59" t="s">
        <v>83</v>
      </c>
      <c r="AF38" s="60">
        <v>1</v>
      </c>
      <c r="AG38" s="79">
        <v>11</v>
      </c>
      <c r="AH38" s="57" t="s">
        <v>100</v>
      </c>
      <c r="AI38" s="70">
        <v>2</v>
      </c>
      <c r="AJ38" s="91">
        <v>11</v>
      </c>
      <c r="AK38" s="92" t="s">
        <v>100</v>
      </c>
      <c r="AL38" s="93">
        <v>0</v>
      </c>
      <c r="AM38" s="61">
        <f>ROUND(AM37/AN37,4)</f>
        <v>1.6471</v>
      </c>
      <c r="AN38" s="62">
        <f t="shared" si="2"/>
        <v>9</v>
      </c>
      <c r="AO38" s="149">
        <f>ROUND(AN38+AM38/10,4)</f>
        <v>9.1647</v>
      </c>
      <c r="AP38" s="166">
        <v>7</v>
      </c>
      <c r="AQ38" s="61">
        <f t="shared" si="0"/>
        <v>1.6471</v>
      </c>
      <c r="AR38" s="62">
        <f t="shared" si="1"/>
        <v>9</v>
      </c>
      <c r="AS38" s="149">
        <f>AO38</f>
        <v>9.1647</v>
      </c>
      <c r="AT38" s="166"/>
      <c r="AU38" s="151"/>
      <c r="AV38" s="154"/>
      <c r="AW38" s="63"/>
      <c r="AX38" s="166"/>
      <c r="AY38" s="114">
        <v>12</v>
      </c>
      <c r="AZ38" s="112"/>
      <c r="BA38" s="64" t="s">
        <v>118</v>
      </c>
      <c r="BB38" s="65"/>
      <c r="BC38" s="66"/>
      <c r="BD38" s="64" t="s">
        <v>119</v>
      </c>
      <c r="BE38" s="65"/>
      <c r="BF38" s="66"/>
      <c r="BG38" s="64">
        <v>1.3</v>
      </c>
      <c r="BH38" s="65" t="s">
        <v>120</v>
      </c>
      <c r="BI38" s="66"/>
    </row>
    <row r="39" spans="1:61" ht="21" customHeight="1">
      <c r="A39" s="76"/>
      <c r="B39" s="134" t="s">
        <v>155</v>
      </c>
      <c r="C39" s="135"/>
      <c r="D39" s="135"/>
      <c r="E39" s="136"/>
      <c r="F39" s="77" t="s">
        <v>24</v>
      </c>
      <c r="G39" s="116">
        <v>4</v>
      </c>
      <c r="H39" s="117">
        <v>3</v>
      </c>
      <c r="I39" s="170" t="s">
        <v>27</v>
      </c>
      <c r="J39" s="89">
        <v>0</v>
      </c>
      <c r="K39" s="90">
        <v>0</v>
      </c>
      <c r="L39" s="169" t="s">
        <v>24</v>
      </c>
      <c r="M39" s="116">
        <v>3</v>
      </c>
      <c r="N39" s="117">
        <v>4</v>
      </c>
      <c r="O39" s="77" t="s">
        <v>27</v>
      </c>
      <c r="P39" s="116"/>
      <c r="Q39" s="117"/>
      <c r="R39" s="77" t="s">
        <v>27</v>
      </c>
      <c r="S39" s="116">
        <v>1</v>
      </c>
      <c r="T39" s="117">
        <v>5</v>
      </c>
      <c r="U39" s="77" t="s">
        <v>26</v>
      </c>
      <c r="V39" s="116">
        <v>2</v>
      </c>
      <c r="W39" s="117">
        <v>5</v>
      </c>
      <c r="X39" s="77" t="s">
        <v>39</v>
      </c>
      <c r="Y39" s="116">
        <v>3</v>
      </c>
      <c r="Z39" s="117">
        <v>4</v>
      </c>
      <c r="AA39" s="121"/>
      <c r="AB39" s="118"/>
      <c r="AC39" s="119"/>
      <c r="AD39" s="169" t="s">
        <v>27</v>
      </c>
      <c r="AE39" s="116">
        <v>6</v>
      </c>
      <c r="AF39" s="117">
        <v>0</v>
      </c>
      <c r="AG39" s="180"/>
      <c r="AH39" s="118"/>
      <c r="AI39" s="119"/>
      <c r="AJ39" s="88" t="s">
        <v>26</v>
      </c>
      <c r="AK39" s="89"/>
      <c r="AL39" s="90">
        <v>0</v>
      </c>
      <c r="AM39" s="152">
        <f>AH39+AE39+AB39+Y39+V39+S39+P39+M39+J39+G39</f>
        <v>19</v>
      </c>
      <c r="AN39" s="153">
        <f t="shared" si="2"/>
        <v>21</v>
      </c>
      <c r="AO39" s="148">
        <f>AO40</f>
        <v>4.0905</v>
      </c>
      <c r="AP39" s="165"/>
      <c r="AQ39" s="152">
        <f t="shared" si="0"/>
        <v>19</v>
      </c>
      <c r="AR39" s="153">
        <f t="shared" si="1"/>
        <v>21</v>
      </c>
      <c r="AS39" s="148">
        <f>AS40</f>
        <v>4.0905</v>
      </c>
      <c r="AT39" s="165"/>
      <c r="AU39" s="152"/>
      <c r="AV39" s="153"/>
      <c r="AW39" s="51"/>
      <c r="AX39" s="165"/>
      <c r="AY39" s="113"/>
      <c r="AZ39" s="107"/>
      <c r="BA39" s="67"/>
      <c r="BB39" s="68"/>
      <c r="BC39" s="69"/>
      <c r="BD39" s="67"/>
      <c r="BE39" s="68"/>
      <c r="BF39" s="69"/>
      <c r="BG39" s="67"/>
      <c r="BH39" s="68"/>
      <c r="BI39" s="69"/>
    </row>
    <row r="40" spans="1:61" ht="21" customHeight="1" thickBot="1">
      <c r="A40" s="78">
        <v>14</v>
      </c>
      <c r="B40" s="137" t="s">
        <v>154</v>
      </c>
      <c r="C40" s="138"/>
      <c r="D40" s="138"/>
      <c r="E40" s="139"/>
      <c r="F40" s="79">
        <v>11</v>
      </c>
      <c r="G40" s="57" t="s">
        <v>96</v>
      </c>
      <c r="H40" s="58">
        <v>2</v>
      </c>
      <c r="I40" s="176">
        <v>13</v>
      </c>
      <c r="J40" s="92" t="s">
        <v>105</v>
      </c>
      <c r="K40" s="93">
        <v>0</v>
      </c>
      <c r="L40" s="175">
        <v>10</v>
      </c>
      <c r="M40" s="59" t="s">
        <v>91</v>
      </c>
      <c r="N40" s="178">
        <v>0</v>
      </c>
      <c r="O40" s="79">
        <v>12</v>
      </c>
      <c r="P40" s="57" t="s">
        <v>105</v>
      </c>
      <c r="Q40" s="58"/>
      <c r="R40" s="79">
        <v>15</v>
      </c>
      <c r="S40" s="59" t="s">
        <v>107</v>
      </c>
      <c r="T40" s="60">
        <v>0</v>
      </c>
      <c r="U40" s="79">
        <v>12</v>
      </c>
      <c r="V40" s="57" t="s">
        <v>106</v>
      </c>
      <c r="W40" s="58">
        <v>0</v>
      </c>
      <c r="X40" s="79">
        <v>16</v>
      </c>
      <c r="Y40" s="57" t="s">
        <v>114</v>
      </c>
      <c r="Z40" s="58">
        <v>0</v>
      </c>
      <c r="AA40" s="122"/>
      <c r="AB40" s="92"/>
      <c r="AC40" s="120"/>
      <c r="AD40" s="175">
        <v>13</v>
      </c>
      <c r="AE40" s="59" t="s">
        <v>80</v>
      </c>
      <c r="AF40" s="178">
        <v>2</v>
      </c>
      <c r="AG40" s="181"/>
      <c r="AH40" s="92"/>
      <c r="AI40" s="182"/>
      <c r="AJ40" s="91">
        <v>9</v>
      </c>
      <c r="AK40" s="92" t="s">
        <v>84</v>
      </c>
      <c r="AL40" s="93">
        <v>0</v>
      </c>
      <c r="AM40" s="61">
        <f>ROUND(AM39/AN39,4)</f>
        <v>0.9048</v>
      </c>
      <c r="AN40" s="62">
        <f t="shared" si="2"/>
        <v>4</v>
      </c>
      <c r="AO40" s="149">
        <f>ROUND(AN40+AM40/10,4)</f>
        <v>4.0905</v>
      </c>
      <c r="AP40" s="166">
        <v>8</v>
      </c>
      <c r="AQ40" s="61">
        <f t="shared" si="0"/>
        <v>0.9048</v>
      </c>
      <c r="AR40" s="62">
        <f t="shared" si="1"/>
        <v>4</v>
      </c>
      <c r="AS40" s="149">
        <f>AO40</f>
        <v>4.0905</v>
      </c>
      <c r="AT40" s="166"/>
      <c r="AU40" s="151"/>
      <c r="AV40" s="154"/>
      <c r="AW40" s="63"/>
      <c r="AX40" s="166"/>
      <c r="AY40" s="114">
        <v>14</v>
      </c>
      <c r="AZ40" s="112"/>
      <c r="BA40" s="64" t="s">
        <v>118</v>
      </c>
      <c r="BB40" s="65"/>
      <c r="BC40" s="66"/>
      <c r="BD40" s="64">
        <v>3.5</v>
      </c>
      <c r="BE40" s="65"/>
      <c r="BF40" s="66"/>
      <c r="BG40" s="64" t="s">
        <v>121</v>
      </c>
      <c r="BH40" s="65">
        <v>8</v>
      </c>
      <c r="BI40" s="66"/>
    </row>
    <row r="41" spans="2:58" s="2" customFormat="1" ht="22.5" customHeight="1">
      <c r="B41" s="80"/>
      <c r="C41" s="81"/>
      <c r="D41" s="81"/>
      <c r="F41" s="82"/>
      <c r="G41" s="2">
        <v>1</v>
      </c>
      <c r="J41" s="2">
        <v>2</v>
      </c>
      <c r="M41" s="2">
        <v>3</v>
      </c>
      <c r="N41" s="130"/>
      <c r="O41" s="81"/>
      <c r="P41" s="2" t="s">
        <v>4</v>
      </c>
      <c r="Q41" s="83"/>
      <c r="R41" s="82"/>
      <c r="S41" s="2">
        <v>4</v>
      </c>
      <c r="U41" s="82"/>
      <c r="V41" s="2">
        <v>5</v>
      </c>
      <c r="Y41" s="2">
        <v>6</v>
      </c>
      <c r="Z41" s="130"/>
      <c r="AA41" s="81"/>
      <c r="AB41" s="2" t="s">
        <v>5</v>
      </c>
      <c r="AC41" s="84"/>
      <c r="AE41" s="2">
        <v>7</v>
      </c>
      <c r="AF41" s="131"/>
      <c r="AG41" s="81"/>
      <c r="AH41" s="2" t="s">
        <v>6</v>
      </c>
      <c r="AI41" s="130"/>
      <c r="AK41" s="95">
        <v>8</v>
      </c>
      <c r="AM41"/>
      <c r="AN41"/>
      <c r="AO41"/>
      <c r="AP41"/>
      <c r="AQ41"/>
      <c r="AR41"/>
      <c r="AS41"/>
      <c r="BA41" s="85" t="s">
        <v>122</v>
      </c>
      <c r="BB41"/>
      <c r="BC41"/>
      <c r="BD41"/>
      <c r="BE41"/>
      <c r="BF41"/>
    </row>
    <row r="42" spans="51:52" ht="22.5" customHeight="1">
      <c r="AY42"/>
      <c r="AZ42"/>
    </row>
    <row r="43" spans="51:52" ht="22.5" customHeight="1">
      <c r="AY43"/>
      <c r="AZ43"/>
    </row>
    <row r="44" spans="51:52" ht="22.5" customHeight="1">
      <c r="AY44"/>
      <c r="AZ44"/>
    </row>
    <row r="45" spans="51:52" ht="22.5" customHeight="1">
      <c r="AY45"/>
      <c r="AZ45"/>
    </row>
    <row r="46" spans="51:52" ht="22.5" customHeight="1">
      <c r="AY46"/>
      <c r="AZ46"/>
    </row>
    <row r="47" spans="31:52" ht="22.5" customHeight="1">
      <c r="AE47" t="s">
        <v>0</v>
      </c>
      <c r="AY47"/>
      <c r="AZ47"/>
    </row>
    <row r="48" spans="51:52" ht="22.5" customHeight="1">
      <c r="AY48"/>
      <c r="AZ48"/>
    </row>
  </sheetData>
  <mergeCells count="6">
    <mergeCell ref="A4:H5"/>
    <mergeCell ref="AP6:AP8"/>
    <mergeCell ref="AT6:AT8"/>
    <mergeCell ref="AX6:AX8"/>
    <mergeCell ref="B7:C7"/>
    <mergeCell ref="D8:E8"/>
  </mergeCells>
  <printOptions/>
  <pageMargins left="0" right="0" top="0.7874015748031497" bottom="0" header="0" footer="0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8"/>
  <sheetViews>
    <sheetView tabSelected="1" zoomScale="75" zoomScaleNormal="75" workbookViewId="0" topLeftCell="N1">
      <selection activeCell="AO2" sqref="AO2"/>
    </sheetView>
  </sheetViews>
  <sheetFormatPr defaultColWidth="11.421875" defaultRowHeight="22.5" customHeight="1"/>
  <cols>
    <col min="1" max="1" width="5.421875" style="0" customWidth="1"/>
    <col min="2" max="4" width="5.00390625" style="0" customWidth="1"/>
    <col min="5" max="5" width="4.00390625" style="0" customWidth="1"/>
    <col min="6" max="14" width="5.00390625" style="0" customWidth="1"/>
    <col min="15" max="17" width="5.00390625" style="0" hidden="1" customWidth="1"/>
    <col min="18" max="26" width="5.00390625" style="0" customWidth="1"/>
    <col min="27" max="29" width="5.00390625" style="0" hidden="1" customWidth="1"/>
    <col min="30" max="35" width="5.00390625" style="0" customWidth="1"/>
    <col min="36" max="37" width="5.140625" style="0" hidden="1" customWidth="1"/>
    <col min="38" max="38" width="0.13671875" style="0" hidden="1" customWidth="1"/>
    <col min="39" max="39" width="10.00390625" style="0" customWidth="1"/>
    <col min="40" max="40" width="7.8515625" style="0" customWidth="1"/>
    <col min="41" max="41" width="10.140625" style="0" customWidth="1"/>
    <col min="42" max="42" width="4.7109375" style="0" customWidth="1"/>
    <col min="43" max="43" width="10.00390625" style="0" customWidth="1"/>
    <col min="44" max="44" width="7.8515625" style="0" customWidth="1"/>
    <col min="45" max="45" width="9.8515625" style="0" customWidth="1"/>
    <col min="46" max="46" width="4.7109375" style="0" customWidth="1"/>
    <col min="47" max="47" width="9.8515625" style="0" hidden="1" customWidth="1"/>
    <col min="48" max="48" width="7.7109375" style="0" hidden="1" customWidth="1"/>
    <col min="49" max="49" width="9.8515625" style="0" hidden="1" customWidth="1"/>
    <col min="50" max="50" width="4.7109375" style="0" hidden="1" customWidth="1"/>
    <col min="51" max="51" width="3.00390625" style="2" customWidth="1"/>
    <col min="52" max="52" width="2.7109375" style="2" customWidth="1"/>
    <col min="53" max="53" width="6.7109375" style="0" hidden="1" customWidth="1"/>
    <col min="54" max="54" width="8.7109375" style="0" hidden="1" customWidth="1"/>
    <col min="55" max="55" width="2.7109375" style="0" hidden="1" customWidth="1"/>
    <col min="56" max="56" width="11.28125" style="0" hidden="1" customWidth="1"/>
    <col min="57" max="57" width="7.421875" style="0" hidden="1" customWidth="1"/>
    <col min="58" max="58" width="2.57421875" style="0" hidden="1" customWidth="1"/>
    <col min="59" max="59" width="9.7109375" style="0" hidden="1" customWidth="1"/>
    <col min="60" max="60" width="6.421875" style="0" hidden="1" customWidth="1"/>
    <col min="61" max="61" width="2.57421875" style="0" hidden="1" customWidth="1"/>
    <col min="62" max="62" width="10.00390625" style="0" customWidth="1"/>
    <col min="63" max="63" width="8.7109375" style="0" customWidth="1"/>
    <col min="64" max="64" width="2.57421875" style="0" customWidth="1"/>
    <col min="65" max="65" width="7.57421875" style="0" customWidth="1"/>
    <col min="66" max="66" width="4.00390625" style="0" customWidth="1"/>
    <col min="67" max="16384" width="5.140625" style="0" customWidth="1"/>
  </cols>
  <sheetData>
    <row r="1" spans="11:34" ht="22.5" customHeight="1">
      <c r="K1" s="1" t="s">
        <v>135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 s="2"/>
    </row>
    <row r="2" spans="1:69" ht="22.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BQ2" t="s">
        <v>0</v>
      </c>
    </row>
    <row r="3" spans="7:52" ht="22.5" customHeight="1">
      <c r="G3" s="4" t="s">
        <v>1</v>
      </c>
      <c r="H3" s="4"/>
      <c r="I3" s="4"/>
      <c r="J3" s="6" t="s">
        <v>140</v>
      </c>
      <c r="K3" s="6"/>
      <c r="L3" s="6"/>
      <c r="O3" s="7" t="s">
        <v>139</v>
      </c>
      <c r="P3" s="7"/>
      <c r="Q3" s="7"/>
      <c r="R3" s="7"/>
      <c r="S3" s="5" t="s">
        <v>184</v>
      </c>
      <c r="T3" s="5"/>
      <c r="U3" s="146"/>
      <c r="V3" s="146"/>
      <c r="W3" s="146"/>
      <c r="Y3" s="4" t="s">
        <v>141</v>
      </c>
      <c r="Z3" s="4"/>
      <c r="AA3" s="4"/>
      <c r="AB3" s="3"/>
      <c r="AC3" s="4"/>
      <c r="AD3" s="4"/>
      <c r="AE3" s="3"/>
      <c r="AF3" s="3"/>
      <c r="AG3" s="4"/>
      <c r="AH3" s="7"/>
      <c r="AI3" s="7"/>
      <c r="AJ3" s="7"/>
      <c r="AK3" s="7"/>
      <c r="AL3" s="7"/>
      <c r="AM3" s="7"/>
      <c r="AP3" s="2"/>
      <c r="AQ3" s="2"/>
      <c r="AR3" s="2"/>
      <c r="AY3"/>
      <c r="AZ3"/>
    </row>
    <row r="4" spans="1:60" ht="21" customHeight="1">
      <c r="A4" s="194" t="s">
        <v>171</v>
      </c>
      <c r="B4" s="194"/>
      <c r="C4" s="194"/>
      <c r="D4" s="194"/>
      <c r="E4" s="194"/>
      <c r="F4" s="194"/>
      <c r="G4" s="194"/>
      <c r="H4" s="194"/>
      <c r="I4" s="145"/>
      <c r="J4" s="5" t="s">
        <v>126</v>
      </c>
      <c r="M4" s="7"/>
      <c r="N4" s="7"/>
      <c r="O4" s="7"/>
      <c r="P4" s="7"/>
      <c r="Q4" s="7"/>
      <c r="R4" s="7"/>
      <c r="T4" s="5" t="s">
        <v>127</v>
      </c>
      <c r="U4" s="7"/>
      <c r="V4" s="7"/>
      <c r="W4" s="7"/>
      <c r="X4" s="7"/>
      <c r="Y4" s="143"/>
      <c r="Z4" s="143"/>
      <c r="AA4" s="143"/>
      <c r="AB4" s="143"/>
      <c r="AC4" s="143"/>
      <c r="AD4" s="143"/>
      <c r="AE4" s="144"/>
      <c r="AH4" s="5"/>
      <c r="AJ4" s="7"/>
      <c r="AK4" s="7"/>
      <c r="AL4" s="7"/>
      <c r="AX4" s="161">
        <v>0.55</v>
      </c>
      <c r="AY4"/>
      <c r="AZ4"/>
      <c r="BH4" s="161">
        <v>0.7</v>
      </c>
    </row>
    <row r="5" spans="1:61" ht="21" customHeight="1">
      <c r="A5" s="194"/>
      <c r="B5" s="194"/>
      <c r="C5" s="194"/>
      <c r="D5" s="194"/>
      <c r="E5" s="194"/>
      <c r="F5" s="194"/>
      <c r="G5" s="194"/>
      <c r="H5" s="194"/>
      <c r="I5" s="145"/>
      <c r="J5" s="7"/>
      <c r="K5" s="7"/>
      <c r="L5" s="7"/>
      <c r="M5" s="7"/>
      <c r="N5" s="7"/>
      <c r="O5" s="5" t="s">
        <v>2</v>
      </c>
      <c r="P5" s="5"/>
      <c r="Q5" s="5"/>
      <c r="S5" s="143" t="s">
        <v>138</v>
      </c>
      <c r="W5" s="143"/>
      <c r="X5" s="143"/>
      <c r="Y5" s="144"/>
      <c r="Z5" s="143"/>
      <c r="AA5" s="144"/>
      <c r="AB5" s="144"/>
      <c r="AC5" s="143"/>
      <c r="AD5" s="143"/>
      <c r="AE5" s="144"/>
      <c r="AF5" s="144"/>
      <c r="AG5" s="5" t="s">
        <v>2</v>
      </c>
      <c r="AH5" s="5"/>
      <c r="AI5" s="5"/>
      <c r="AJ5" s="7" t="s">
        <v>3</v>
      </c>
      <c r="AK5" s="7"/>
      <c r="AL5" s="7"/>
      <c r="AM5" s="96" t="s">
        <v>128</v>
      </c>
      <c r="AN5" s="5"/>
      <c r="AO5" s="5"/>
      <c r="AP5" s="147"/>
      <c r="AQ5" s="96" t="s">
        <v>136</v>
      </c>
      <c r="AR5" s="5"/>
      <c r="AS5" s="5"/>
      <c r="AT5" s="140"/>
      <c r="AU5" s="96" t="s">
        <v>137</v>
      </c>
      <c r="AV5" s="5"/>
      <c r="AW5" s="5"/>
      <c r="AX5" s="140"/>
      <c r="AY5" s="108"/>
      <c r="AZ5" s="109"/>
      <c r="BA5" s="8" t="s">
        <v>123</v>
      </c>
      <c r="BB5" s="9"/>
      <c r="BC5" s="9"/>
      <c r="BD5" s="8" t="s">
        <v>124</v>
      </c>
      <c r="BE5" s="9"/>
      <c r="BF5" s="9"/>
      <c r="BG5" s="8" t="s">
        <v>125</v>
      </c>
      <c r="BH5" s="9"/>
      <c r="BI5" s="10"/>
    </row>
    <row r="6" spans="1:61" ht="21" customHeight="1" thickBot="1">
      <c r="A6" s="141" t="s">
        <v>173</v>
      </c>
      <c r="B6" s="142"/>
      <c r="C6" s="142"/>
      <c r="D6" s="185" t="s">
        <v>183</v>
      </c>
      <c r="F6" s="186" t="s">
        <v>174</v>
      </c>
      <c r="G6" s="187">
        <v>1</v>
      </c>
      <c r="H6" s="188" t="s">
        <v>175</v>
      </c>
      <c r="I6" s="11"/>
      <c r="J6" s="12">
        <v>2</v>
      </c>
      <c r="K6" s="189" t="s">
        <v>176</v>
      </c>
      <c r="L6" s="11"/>
      <c r="M6" s="125">
        <v>3</v>
      </c>
      <c r="N6" s="189" t="s">
        <v>177</v>
      </c>
      <c r="O6" s="132"/>
      <c r="P6" s="133" t="s">
        <v>4</v>
      </c>
      <c r="Q6" s="14"/>
      <c r="R6" s="15"/>
      <c r="S6" s="16">
        <v>4</v>
      </c>
      <c r="T6" s="190" t="s">
        <v>178</v>
      </c>
      <c r="U6" s="11"/>
      <c r="V6" s="17">
        <v>5</v>
      </c>
      <c r="W6" s="189" t="s">
        <v>179</v>
      </c>
      <c r="X6" s="11"/>
      <c r="Y6" s="17">
        <v>6</v>
      </c>
      <c r="Z6" s="189" t="s">
        <v>180</v>
      </c>
      <c r="AA6" s="123"/>
      <c r="AB6" s="124" t="s">
        <v>5</v>
      </c>
      <c r="AC6" s="18"/>
      <c r="AD6" s="11"/>
      <c r="AE6" s="125">
        <v>7</v>
      </c>
      <c r="AF6" s="189" t="s">
        <v>181</v>
      </c>
      <c r="AG6" s="163"/>
      <c r="AH6" s="164" t="s">
        <v>6</v>
      </c>
      <c r="AI6" s="189" t="s">
        <v>182</v>
      </c>
      <c r="AJ6" s="11"/>
      <c r="AK6" s="94">
        <v>8</v>
      </c>
      <c r="AL6" s="13"/>
      <c r="AM6" s="97"/>
      <c r="AN6" s="98" t="s">
        <v>130</v>
      </c>
      <c r="AO6" s="99"/>
      <c r="AP6" s="195" t="s">
        <v>129</v>
      </c>
      <c r="AQ6" s="97"/>
      <c r="AR6" s="98" t="s">
        <v>130</v>
      </c>
      <c r="AS6" s="99"/>
      <c r="AT6" s="197" t="s">
        <v>129</v>
      </c>
      <c r="AU6" s="105"/>
      <c r="AV6" s="98" t="s">
        <v>130</v>
      </c>
      <c r="AW6" s="99"/>
      <c r="AX6" s="197" t="s">
        <v>129</v>
      </c>
      <c r="AY6" s="110"/>
      <c r="AZ6" s="107"/>
      <c r="BA6" s="19" t="s">
        <v>7</v>
      </c>
      <c r="BB6" s="20"/>
      <c r="BC6" s="21"/>
      <c r="BD6" s="19" t="s">
        <v>7</v>
      </c>
      <c r="BE6" s="20"/>
      <c r="BF6" s="21"/>
      <c r="BG6" s="19" t="s">
        <v>7</v>
      </c>
      <c r="BH6" s="20"/>
      <c r="BI6" s="22"/>
    </row>
    <row r="7" spans="1:61" ht="21" customHeight="1">
      <c r="A7" s="23"/>
      <c r="B7" s="199" t="s">
        <v>8</v>
      </c>
      <c r="C7" s="200"/>
      <c r="D7" s="24" t="s">
        <v>9</v>
      </c>
      <c r="E7" s="24"/>
      <c r="F7" s="25" t="s">
        <v>10</v>
      </c>
      <c r="G7" s="26" t="s">
        <v>11</v>
      </c>
      <c r="H7" s="27"/>
      <c r="I7" s="25" t="s">
        <v>10</v>
      </c>
      <c r="J7" s="26" t="s">
        <v>11</v>
      </c>
      <c r="K7" s="27"/>
      <c r="L7" s="25" t="s">
        <v>10</v>
      </c>
      <c r="M7" s="126" t="s">
        <v>11</v>
      </c>
      <c r="N7" s="27"/>
      <c r="O7" s="25" t="s">
        <v>10</v>
      </c>
      <c r="P7" s="26" t="s">
        <v>11</v>
      </c>
      <c r="Q7" s="29"/>
      <c r="R7" s="28" t="s">
        <v>10</v>
      </c>
      <c r="S7" s="5" t="s">
        <v>11</v>
      </c>
      <c r="T7" s="30"/>
      <c r="U7" s="25" t="s">
        <v>10</v>
      </c>
      <c r="V7" s="26" t="s">
        <v>11</v>
      </c>
      <c r="W7" s="27"/>
      <c r="X7" s="25" t="s">
        <v>10</v>
      </c>
      <c r="Y7" s="26" t="s">
        <v>11</v>
      </c>
      <c r="Z7" s="27"/>
      <c r="AA7" s="25" t="s">
        <v>10</v>
      </c>
      <c r="AB7" s="26" t="s">
        <v>11</v>
      </c>
      <c r="AC7" s="31"/>
      <c r="AD7" s="25" t="s">
        <v>10</v>
      </c>
      <c r="AE7" s="126" t="s">
        <v>11</v>
      </c>
      <c r="AF7" s="27"/>
      <c r="AG7" s="25" t="s">
        <v>10</v>
      </c>
      <c r="AH7" s="126" t="s">
        <v>11</v>
      </c>
      <c r="AI7" s="27"/>
      <c r="AJ7" s="25" t="s">
        <v>10</v>
      </c>
      <c r="AK7" s="26" t="s">
        <v>11</v>
      </c>
      <c r="AL7" s="27"/>
      <c r="AM7" s="150" t="s">
        <v>131</v>
      </c>
      <c r="AN7" s="100" t="s">
        <v>132</v>
      </c>
      <c r="AO7" s="101" t="s">
        <v>133</v>
      </c>
      <c r="AP7" s="195"/>
      <c r="AQ7" s="150" t="s">
        <v>131</v>
      </c>
      <c r="AR7" s="100" t="s">
        <v>132</v>
      </c>
      <c r="AS7" s="101" t="s">
        <v>133</v>
      </c>
      <c r="AT7" s="197"/>
      <c r="AU7" s="150" t="s">
        <v>131</v>
      </c>
      <c r="AV7" s="100" t="s">
        <v>132</v>
      </c>
      <c r="AW7" s="101" t="s">
        <v>133</v>
      </c>
      <c r="AX7" s="197"/>
      <c r="AY7" s="110"/>
      <c r="AZ7" s="107"/>
      <c r="BA7" s="19" t="s">
        <v>12</v>
      </c>
      <c r="BB7" s="32"/>
      <c r="BC7" s="33"/>
      <c r="BD7" s="19" t="s">
        <v>12</v>
      </c>
      <c r="BE7" s="32"/>
      <c r="BF7" s="33"/>
      <c r="BG7" s="19" t="s">
        <v>12</v>
      </c>
      <c r="BH7" s="32"/>
      <c r="BI7" s="34"/>
    </row>
    <row r="8" spans="1:61" ht="21" customHeight="1" thickBot="1">
      <c r="A8" s="35" t="s">
        <v>13</v>
      </c>
      <c r="B8" s="36" t="s">
        <v>14</v>
      </c>
      <c r="C8" s="37"/>
      <c r="D8" s="201"/>
      <c r="E8" s="202"/>
      <c r="F8" s="38" t="s">
        <v>15</v>
      </c>
      <c r="G8" s="39" t="s">
        <v>16</v>
      </c>
      <c r="H8" s="40" t="s">
        <v>17</v>
      </c>
      <c r="I8" s="38" t="s">
        <v>15</v>
      </c>
      <c r="J8" s="39" t="s">
        <v>16</v>
      </c>
      <c r="K8" s="40" t="s">
        <v>17</v>
      </c>
      <c r="L8" s="127" t="s">
        <v>15</v>
      </c>
      <c r="M8" s="128" t="s">
        <v>16</v>
      </c>
      <c r="N8" s="129" t="s">
        <v>17</v>
      </c>
      <c r="O8" s="38" t="s">
        <v>15</v>
      </c>
      <c r="P8" s="39" t="s">
        <v>16</v>
      </c>
      <c r="Q8" s="43" t="s">
        <v>17</v>
      </c>
      <c r="R8" s="41" t="s">
        <v>15</v>
      </c>
      <c r="S8" s="42" t="s">
        <v>16</v>
      </c>
      <c r="T8" s="44" t="s">
        <v>17</v>
      </c>
      <c r="U8" s="38" t="s">
        <v>15</v>
      </c>
      <c r="V8" s="39" t="s">
        <v>16</v>
      </c>
      <c r="W8" s="40" t="s">
        <v>17</v>
      </c>
      <c r="X8" s="38" t="s">
        <v>15</v>
      </c>
      <c r="Y8" s="39" t="s">
        <v>16</v>
      </c>
      <c r="Z8" s="40" t="s">
        <v>17</v>
      </c>
      <c r="AA8" s="38" t="s">
        <v>15</v>
      </c>
      <c r="AB8" s="39" t="s">
        <v>16</v>
      </c>
      <c r="AC8" s="45" t="s">
        <v>17</v>
      </c>
      <c r="AD8" s="127" t="s">
        <v>15</v>
      </c>
      <c r="AE8" s="128" t="s">
        <v>16</v>
      </c>
      <c r="AF8" s="129" t="s">
        <v>17</v>
      </c>
      <c r="AG8" s="127" t="s">
        <v>15</v>
      </c>
      <c r="AH8" s="128" t="s">
        <v>16</v>
      </c>
      <c r="AI8" s="129" t="s">
        <v>17</v>
      </c>
      <c r="AJ8" s="38" t="s">
        <v>15</v>
      </c>
      <c r="AK8" s="39" t="s">
        <v>16</v>
      </c>
      <c r="AL8" s="40" t="s">
        <v>17</v>
      </c>
      <c r="AM8" s="102" t="s">
        <v>18</v>
      </c>
      <c r="AN8" s="103" t="s">
        <v>19</v>
      </c>
      <c r="AO8" s="104" t="s">
        <v>133</v>
      </c>
      <c r="AP8" s="196"/>
      <c r="AQ8" s="102" t="s">
        <v>18</v>
      </c>
      <c r="AR8" s="103" t="s">
        <v>19</v>
      </c>
      <c r="AS8" s="104" t="s">
        <v>133</v>
      </c>
      <c r="AT8" s="198"/>
      <c r="AU8" s="106" t="s">
        <v>18</v>
      </c>
      <c r="AV8" s="103" t="s">
        <v>19</v>
      </c>
      <c r="AW8" s="104" t="s">
        <v>133</v>
      </c>
      <c r="AX8" s="198"/>
      <c r="AY8" s="110"/>
      <c r="AZ8" s="107"/>
      <c r="BA8" s="46" t="s">
        <v>20</v>
      </c>
      <c r="BB8" s="47" t="s">
        <v>21</v>
      </c>
      <c r="BC8" s="48" t="s">
        <v>22</v>
      </c>
      <c r="BD8" s="46" t="s">
        <v>20</v>
      </c>
      <c r="BE8" s="47" t="s">
        <v>21</v>
      </c>
      <c r="BF8" s="48" t="s">
        <v>22</v>
      </c>
      <c r="BG8" s="46" t="s">
        <v>20</v>
      </c>
      <c r="BH8" s="47" t="s">
        <v>21</v>
      </c>
      <c r="BI8" s="48" t="s">
        <v>22</v>
      </c>
    </row>
    <row r="9" spans="1:61" ht="20.25" customHeight="1">
      <c r="A9" s="167"/>
      <c r="B9" s="134" t="s">
        <v>146</v>
      </c>
      <c r="C9" s="135"/>
      <c r="D9" s="135"/>
      <c r="E9" s="135"/>
      <c r="F9" s="171" t="s">
        <v>27</v>
      </c>
      <c r="G9" s="116">
        <v>5</v>
      </c>
      <c r="H9" s="117">
        <v>2</v>
      </c>
      <c r="I9" s="173" t="s">
        <v>27</v>
      </c>
      <c r="J9" s="89">
        <v>0</v>
      </c>
      <c r="K9" s="90">
        <v>0</v>
      </c>
      <c r="L9" s="169" t="s">
        <v>26</v>
      </c>
      <c r="M9" s="116">
        <v>6</v>
      </c>
      <c r="N9" s="117">
        <v>1</v>
      </c>
      <c r="O9" s="171" t="s">
        <v>26</v>
      </c>
      <c r="P9" s="116"/>
      <c r="Q9" s="117"/>
      <c r="R9" s="173" t="s">
        <v>24</v>
      </c>
      <c r="S9" s="89">
        <v>0</v>
      </c>
      <c r="T9" s="90">
        <v>0</v>
      </c>
      <c r="U9" s="171" t="s">
        <v>39</v>
      </c>
      <c r="V9" s="116">
        <v>5</v>
      </c>
      <c r="W9" s="117">
        <v>2</v>
      </c>
      <c r="X9" s="171" t="s">
        <v>26</v>
      </c>
      <c r="Y9" s="116">
        <v>9</v>
      </c>
      <c r="Z9" s="117">
        <v>0</v>
      </c>
      <c r="AA9" s="169" t="s">
        <v>24</v>
      </c>
      <c r="AB9" s="116"/>
      <c r="AC9" s="117"/>
      <c r="AD9" s="171" t="s">
        <v>27</v>
      </c>
      <c r="AE9" s="116">
        <v>6</v>
      </c>
      <c r="AF9" s="117">
        <v>0</v>
      </c>
      <c r="AG9" s="169" t="s">
        <v>26</v>
      </c>
      <c r="AH9" s="116">
        <v>7</v>
      </c>
      <c r="AI9" s="117">
        <v>0</v>
      </c>
      <c r="AJ9" s="88" t="s">
        <v>24</v>
      </c>
      <c r="AK9" s="89"/>
      <c r="AL9" s="90">
        <v>0</v>
      </c>
      <c r="AM9" s="152">
        <f>AH9+AE9+AB9+Y9+V9+S9+P9+M9+J9+G9</f>
        <v>38</v>
      </c>
      <c r="AN9" s="153">
        <f>AI9+AF9+AC9+Z9+W9+T9+Q9+N9+K9+H9</f>
        <v>5</v>
      </c>
      <c r="AO9" s="148">
        <f>AO10</f>
        <v>12.76</v>
      </c>
      <c r="AP9" s="165"/>
      <c r="AQ9" s="152">
        <f aca="true" t="shared" si="0" ref="AQ9:AQ40">AM9</f>
        <v>38</v>
      </c>
      <c r="AR9" s="153">
        <f aca="true" t="shared" si="1" ref="AR9:AR40">AN9</f>
        <v>5</v>
      </c>
      <c r="AS9" s="148">
        <f>AS10</f>
        <v>12.76</v>
      </c>
      <c r="AT9" s="165"/>
      <c r="AU9" s="152"/>
      <c r="AV9" s="153"/>
      <c r="AW9" s="51"/>
      <c r="AX9" s="165"/>
      <c r="AY9" s="113"/>
      <c r="AZ9" s="107"/>
      <c r="BA9" s="52"/>
      <c r="BB9" s="53"/>
      <c r="BC9" s="54"/>
      <c r="BD9" s="52"/>
      <c r="BE9" s="53"/>
      <c r="BF9" s="54"/>
      <c r="BG9" s="52"/>
      <c r="BH9" s="53"/>
      <c r="BI9" s="54"/>
    </row>
    <row r="10" spans="1:61" ht="21" customHeight="1" thickBot="1">
      <c r="A10" s="78">
        <v>13</v>
      </c>
      <c r="B10" s="137" t="s">
        <v>148</v>
      </c>
      <c r="C10" s="138"/>
      <c r="D10" s="138"/>
      <c r="E10" s="138"/>
      <c r="F10" s="79">
        <v>12</v>
      </c>
      <c r="G10" s="57" t="s">
        <v>103</v>
      </c>
      <c r="H10" s="58">
        <v>2</v>
      </c>
      <c r="I10" s="176">
        <v>14</v>
      </c>
      <c r="J10" s="92" t="s">
        <v>105</v>
      </c>
      <c r="K10" s="93">
        <v>0</v>
      </c>
      <c r="L10" s="175">
        <v>11</v>
      </c>
      <c r="M10" s="59" t="s">
        <v>97</v>
      </c>
      <c r="N10" s="178">
        <v>2</v>
      </c>
      <c r="O10" s="79">
        <v>10</v>
      </c>
      <c r="P10" s="57" t="s">
        <v>89</v>
      </c>
      <c r="Q10" s="58"/>
      <c r="R10" s="176">
        <v>9</v>
      </c>
      <c r="S10" s="92" t="s">
        <v>80</v>
      </c>
      <c r="T10" s="162">
        <v>0</v>
      </c>
      <c r="U10" s="79">
        <v>16</v>
      </c>
      <c r="V10" s="57" t="s">
        <v>109</v>
      </c>
      <c r="W10" s="58">
        <v>2</v>
      </c>
      <c r="X10" s="79">
        <v>15</v>
      </c>
      <c r="Y10" s="57" t="s">
        <v>110</v>
      </c>
      <c r="Z10" s="58">
        <v>2</v>
      </c>
      <c r="AA10" s="175">
        <v>9</v>
      </c>
      <c r="AB10" s="57" t="s">
        <v>80</v>
      </c>
      <c r="AC10" s="58"/>
      <c r="AD10" s="79">
        <v>14</v>
      </c>
      <c r="AE10" s="59" t="s">
        <v>80</v>
      </c>
      <c r="AF10" s="60">
        <v>2</v>
      </c>
      <c r="AG10" s="175">
        <v>9</v>
      </c>
      <c r="AH10" s="57" t="s">
        <v>84</v>
      </c>
      <c r="AI10" s="58">
        <v>2</v>
      </c>
      <c r="AJ10" s="91">
        <v>10</v>
      </c>
      <c r="AK10" s="92" t="s">
        <v>94</v>
      </c>
      <c r="AL10" s="93">
        <v>0</v>
      </c>
      <c r="AM10" s="61">
        <f>ROUND(AM9/AN9,4)</f>
        <v>7.6</v>
      </c>
      <c r="AN10" s="62">
        <f aca="true" t="shared" si="2" ref="AN10:AN40">AI10+AF10+AC10+Z10+W10+T10+Q10+N10+K10+H10</f>
        <v>12</v>
      </c>
      <c r="AO10" s="149">
        <f>ROUND(AN10+AM10/10,4)</f>
        <v>12.76</v>
      </c>
      <c r="AP10" s="166"/>
      <c r="AQ10" s="61">
        <f t="shared" si="0"/>
        <v>7.6</v>
      </c>
      <c r="AR10" s="62">
        <f t="shared" si="1"/>
        <v>12</v>
      </c>
      <c r="AS10" s="149">
        <f>AO10</f>
        <v>12.76</v>
      </c>
      <c r="AT10" s="166">
        <v>1</v>
      </c>
      <c r="AU10" s="151"/>
      <c r="AV10" s="154"/>
      <c r="AW10" s="63"/>
      <c r="AX10" s="166"/>
      <c r="AY10" s="114">
        <v>13</v>
      </c>
      <c r="AZ10" s="112"/>
      <c r="BA10" s="64" t="s">
        <v>37</v>
      </c>
      <c r="BB10" s="65"/>
      <c r="BC10" s="66"/>
      <c r="BD10" s="64" t="s">
        <v>38</v>
      </c>
      <c r="BE10" s="65"/>
      <c r="BF10" s="66"/>
      <c r="BG10" s="64">
        <v>10.12</v>
      </c>
      <c r="BH10" s="65">
        <v>9.12</v>
      </c>
      <c r="BI10" s="66"/>
    </row>
    <row r="11" spans="1:61" ht="21" customHeight="1">
      <c r="A11" s="167"/>
      <c r="B11" s="134" t="s">
        <v>153</v>
      </c>
      <c r="C11" s="135"/>
      <c r="D11" s="135"/>
      <c r="E11" s="135"/>
      <c r="F11" s="171" t="s">
        <v>24</v>
      </c>
      <c r="G11" s="116">
        <v>4</v>
      </c>
      <c r="H11" s="117">
        <v>3</v>
      </c>
      <c r="I11" s="169" t="s">
        <v>26</v>
      </c>
      <c r="J11" s="116">
        <v>5</v>
      </c>
      <c r="K11" s="117">
        <v>0</v>
      </c>
      <c r="L11" s="171" t="s">
        <v>26</v>
      </c>
      <c r="M11" s="116">
        <v>6</v>
      </c>
      <c r="N11" s="117">
        <v>1</v>
      </c>
      <c r="O11" s="179"/>
      <c r="P11" s="118"/>
      <c r="Q11" s="119"/>
      <c r="R11" s="169" t="s">
        <v>39</v>
      </c>
      <c r="S11" s="116">
        <v>4</v>
      </c>
      <c r="T11" s="117">
        <v>4</v>
      </c>
      <c r="U11" s="173" t="s">
        <v>24</v>
      </c>
      <c r="V11" s="89">
        <v>0</v>
      </c>
      <c r="W11" s="90">
        <v>0</v>
      </c>
      <c r="X11" s="171" t="s">
        <v>27</v>
      </c>
      <c r="Y11" s="116">
        <v>6</v>
      </c>
      <c r="Z11" s="117">
        <v>2</v>
      </c>
      <c r="AA11" s="179"/>
      <c r="AB11" s="118"/>
      <c r="AC11" s="119"/>
      <c r="AD11" s="173" t="s">
        <v>25</v>
      </c>
      <c r="AE11" s="89">
        <v>0</v>
      </c>
      <c r="AF11" s="90">
        <v>0</v>
      </c>
      <c r="AG11" s="171" t="s">
        <v>27</v>
      </c>
      <c r="AH11" s="116">
        <v>5</v>
      </c>
      <c r="AI11" s="117">
        <v>2</v>
      </c>
      <c r="AJ11" s="88" t="s">
        <v>27</v>
      </c>
      <c r="AK11" s="89"/>
      <c r="AL11" s="90">
        <v>0</v>
      </c>
      <c r="AM11" s="152">
        <f>AH11+AE11+AB11+Y11+V11+S11+P11+M11+J11+G11</f>
        <v>30</v>
      </c>
      <c r="AN11" s="153">
        <f t="shared" si="2"/>
        <v>12</v>
      </c>
      <c r="AO11" s="148">
        <f>AO12</f>
        <v>11.25</v>
      </c>
      <c r="AP11" s="165"/>
      <c r="AQ11" s="152">
        <f t="shared" si="0"/>
        <v>30</v>
      </c>
      <c r="AR11" s="153">
        <f t="shared" si="1"/>
        <v>12</v>
      </c>
      <c r="AS11" s="148">
        <f>AS12</f>
        <v>11.25</v>
      </c>
      <c r="AT11" s="165"/>
      <c r="AU11" s="152"/>
      <c r="AV11" s="153"/>
      <c r="AW11" s="51"/>
      <c r="AX11" s="165"/>
      <c r="AY11" s="113"/>
      <c r="AZ11" s="107"/>
      <c r="BA11" s="67"/>
      <c r="BB11" s="68"/>
      <c r="BC11" s="69"/>
      <c r="BD11" s="67"/>
      <c r="BE11" s="68"/>
      <c r="BF11" s="69"/>
      <c r="BG11" s="67"/>
      <c r="BH11" s="68"/>
      <c r="BI11" s="69"/>
    </row>
    <row r="12" spans="1:61" ht="21" customHeight="1" thickBot="1">
      <c r="A12" s="78">
        <v>11</v>
      </c>
      <c r="B12" s="137" t="s">
        <v>172</v>
      </c>
      <c r="C12" s="138"/>
      <c r="D12" s="138"/>
      <c r="E12" s="138"/>
      <c r="F12" s="79">
        <v>14</v>
      </c>
      <c r="G12" s="57" t="s">
        <v>96</v>
      </c>
      <c r="H12" s="58">
        <v>2</v>
      </c>
      <c r="I12" s="175">
        <v>9</v>
      </c>
      <c r="J12" s="57" t="s">
        <v>78</v>
      </c>
      <c r="K12" s="58">
        <v>2</v>
      </c>
      <c r="L12" s="79">
        <v>13</v>
      </c>
      <c r="M12" s="59" t="s">
        <v>97</v>
      </c>
      <c r="N12" s="60">
        <v>2</v>
      </c>
      <c r="O12" s="181"/>
      <c r="P12" s="92"/>
      <c r="Q12" s="120"/>
      <c r="R12" s="175">
        <v>16</v>
      </c>
      <c r="S12" s="59" t="s">
        <v>98</v>
      </c>
      <c r="T12" s="178">
        <v>1</v>
      </c>
      <c r="U12" s="176">
        <v>15</v>
      </c>
      <c r="V12" s="92" t="s">
        <v>99</v>
      </c>
      <c r="W12" s="93">
        <v>0</v>
      </c>
      <c r="X12" s="79">
        <v>10</v>
      </c>
      <c r="Y12" s="57" t="s">
        <v>93</v>
      </c>
      <c r="Z12" s="58">
        <v>2</v>
      </c>
      <c r="AA12" s="181"/>
      <c r="AB12" s="92"/>
      <c r="AC12" s="120"/>
      <c r="AD12" s="176">
        <v>16</v>
      </c>
      <c r="AE12" s="92" t="s">
        <v>109</v>
      </c>
      <c r="AF12" s="162">
        <v>0</v>
      </c>
      <c r="AG12" s="79">
        <v>12</v>
      </c>
      <c r="AH12" s="57" t="s">
        <v>100</v>
      </c>
      <c r="AI12" s="70">
        <v>2</v>
      </c>
      <c r="AJ12" s="91">
        <v>12</v>
      </c>
      <c r="AK12" s="92" t="s">
        <v>100</v>
      </c>
      <c r="AL12" s="93">
        <v>0</v>
      </c>
      <c r="AM12" s="61">
        <f>ROUND(AM11/AN11,4)</f>
        <v>2.5</v>
      </c>
      <c r="AN12" s="62">
        <f t="shared" si="2"/>
        <v>11</v>
      </c>
      <c r="AO12" s="149">
        <f>ROUND(AN12+AM12/10,4)</f>
        <v>11.25</v>
      </c>
      <c r="AP12" s="166"/>
      <c r="AQ12" s="61">
        <f t="shared" si="0"/>
        <v>2.5</v>
      </c>
      <c r="AR12" s="62">
        <f t="shared" si="1"/>
        <v>11</v>
      </c>
      <c r="AS12" s="149">
        <f>AO12</f>
        <v>11.25</v>
      </c>
      <c r="AT12" s="166">
        <v>2</v>
      </c>
      <c r="AU12" s="151"/>
      <c r="AV12" s="154"/>
      <c r="AW12" s="63"/>
      <c r="AX12" s="166"/>
      <c r="AY12" s="114">
        <v>11</v>
      </c>
      <c r="AZ12" s="112"/>
      <c r="BA12" s="64">
        <v>11.14</v>
      </c>
      <c r="BB12" s="65"/>
      <c r="BC12" s="66"/>
      <c r="BD12" s="65" t="s">
        <v>47</v>
      </c>
      <c r="BE12" s="65"/>
      <c r="BF12" s="66"/>
      <c r="BG12" s="64" t="s">
        <v>48</v>
      </c>
      <c r="BH12" s="65" t="s">
        <v>49</v>
      </c>
      <c r="BI12" s="66"/>
    </row>
    <row r="13" spans="1:61" ht="21" customHeight="1">
      <c r="A13" s="167"/>
      <c r="B13" s="134" t="s">
        <v>149</v>
      </c>
      <c r="C13" s="135"/>
      <c r="D13" s="135"/>
      <c r="E13" s="135"/>
      <c r="F13" s="169" t="s">
        <v>23</v>
      </c>
      <c r="G13" s="116">
        <v>8</v>
      </c>
      <c r="H13" s="117">
        <v>1</v>
      </c>
      <c r="I13" s="171" t="s">
        <v>26</v>
      </c>
      <c r="J13" s="116">
        <v>5</v>
      </c>
      <c r="K13" s="117">
        <v>0</v>
      </c>
      <c r="L13" s="171" t="s">
        <v>27</v>
      </c>
      <c r="M13" s="116">
        <v>5</v>
      </c>
      <c r="N13" s="117">
        <v>3</v>
      </c>
      <c r="O13" s="179"/>
      <c r="P13" s="118"/>
      <c r="Q13" s="119"/>
      <c r="R13" s="173" t="s">
        <v>24</v>
      </c>
      <c r="S13" s="89">
        <v>0</v>
      </c>
      <c r="T13" s="90">
        <v>0</v>
      </c>
      <c r="U13" s="171" t="s">
        <v>27</v>
      </c>
      <c r="V13" s="116">
        <v>4</v>
      </c>
      <c r="W13" s="117">
        <v>4</v>
      </c>
      <c r="X13" s="173" t="s">
        <v>24</v>
      </c>
      <c r="Y13" s="89">
        <v>0</v>
      </c>
      <c r="Z13" s="90">
        <v>0</v>
      </c>
      <c r="AA13" s="169" t="s">
        <v>24</v>
      </c>
      <c r="AB13" s="116"/>
      <c r="AC13" s="117"/>
      <c r="AD13" s="171" t="s">
        <v>24</v>
      </c>
      <c r="AE13" s="116">
        <v>4</v>
      </c>
      <c r="AF13" s="117">
        <v>4</v>
      </c>
      <c r="AG13" s="169" t="s">
        <v>26</v>
      </c>
      <c r="AH13" s="116">
        <v>7</v>
      </c>
      <c r="AI13" s="117">
        <v>0</v>
      </c>
      <c r="AJ13" s="88" t="s">
        <v>26</v>
      </c>
      <c r="AK13" s="89"/>
      <c r="AL13" s="90">
        <v>0</v>
      </c>
      <c r="AM13" s="152">
        <f>AH13+AE13+AB13+Y13+V13+S13+P13+M13+J13+G13</f>
        <v>33</v>
      </c>
      <c r="AN13" s="153">
        <f t="shared" si="2"/>
        <v>12</v>
      </c>
      <c r="AO13" s="148">
        <f>AO14</f>
        <v>10.275</v>
      </c>
      <c r="AP13" s="165"/>
      <c r="AQ13" s="152">
        <f t="shared" si="0"/>
        <v>33</v>
      </c>
      <c r="AR13" s="153">
        <f t="shared" si="1"/>
        <v>12</v>
      </c>
      <c r="AS13" s="148">
        <f>AS14</f>
        <v>10.275</v>
      </c>
      <c r="AT13" s="165"/>
      <c r="AU13" s="155"/>
      <c r="AV13" s="156"/>
      <c r="AW13" s="157"/>
      <c r="AX13" s="165"/>
      <c r="AY13" s="113"/>
      <c r="AZ13" s="107"/>
      <c r="BA13" s="67"/>
      <c r="BB13" s="68"/>
      <c r="BC13" s="69"/>
      <c r="BD13" s="67"/>
      <c r="BE13" s="68"/>
      <c r="BF13" s="69"/>
      <c r="BG13" s="67"/>
      <c r="BH13" s="68"/>
      <c r="BI13" s="69"/>
    </row>
    <row r="14" spans="1:61" ht="21" customHeight="1" thickBot="1">
      <c r="A14" s="78">
        <v>9</v>
      </c>
      <c r="B14" s="137" t="s">
        <v>150</v>
      </c>
      <c r="C14" s="138"/>
      <c r="D14" s="138"/>
      <c r="E14" s="138"/>
      <c r="F14" s="175">
        <v>16</v>
      </c>
      <c r="G14" s="57" t="s">
        <v>77</v>
      </c>
      <c r="H14" s="58">
        <v>2</v>
      </c>
      <c r="I14" s="79">
        <v>11</v>
      </c>
      <c r="J14" s="57" t="s">
        <v>78</v>
      </c>
      <c r="K14" s="58">
        <v>2</v>
      </c>
      <c r="L14" s="79">
        <v>15</v>
      </c>
      <c r="M14" s="59" t="s">
        <v>79</v>
      </c>
      <c r="N14" s="60">
        <v>2</v>
      </c>
      <c r="O14" s="181"/>
      <c r="P14" s="92"/>
      <c r="Q14" s="120"/>
      <c r="R14" s="176">
        <v>13</v>
      </c>
      <c r="S14" s="92" t="s">
        <v>80</v>
      </c>
      <c r="T14" s="162">
        <v>0</v>
      </c>
      <c r="U14" s="79">
        <v>10</v>
      </c>
      <c r="V14" s="57" t="s">
        <v>81</v>
      </c>
      <c r="W14" s="58">
        <v>1</v>
      </c>
      <c r="X14" s="176">
        <v>12</v>
      </c>
      <c r="Y14" s="92" t="s">
        <v>82</v>
      </c>
      <c r="Z14" s="93">
        <v>0</v>
      </c>
      <c r="AA14" s="175">
        <v>13</v>
      </c>
      <c r="AB14" s="57" t="s">
        <v>80</v>
      </c>
      <c r="AC14" s="58"/>
      <c r="AD14" s="79">
        <v>12</v>
      </c>
      <c r="AE14" s="59" t="s">
        <v>83</v>
      </c>
      <c r="AF14" s="60">
        <v>1</v>
      </c>
      <c r="AG14" s="175">
        <v>13</v>
      </c>
      <c r="AH14" s="57" t="s">
        <v>84</v>
      </c>
      <c r="AI14" s="58">
        <v>2</v>
      </c>
      <c r="AJ14" s="91">
        <v>14</v>
      </c>
      <c r="AK14" s="92" t="s">
        <v>84</v>
      </c>
      <c r="AL14" s="93">
        <v>0</v>
      </c>
      <c r="AM14" s="61">
        <f>ROUND(AM13/AN13,4)</f>
        <v>2.75</v>
      </c>
      <c r="AN14" s="62">
        <f t="shared" si="2"/>
        <v>10</v>
      </c>
      <c r="AO14" s="149">
        <f>ROUND(AN14+AM14/10,4)</f>
        <v>10.275</v>
      </c>
      <c r="AP14" s="166"/>
      <c r="AQ14" s="61">
        <f t="shared" si="0"/>
        <v>2.75</v>
      </c>
      <c r="AR14" s="62">
        <f t="shared" si="1"/>
        <v>10</v>
      </c>
      <c r="AS14" s="149">
        <f>AO14</f>
        <v>10.275</v>
      </c>
      <c r="AT14" s="166">
        <v>3</v>
      </c>
      <c r="AU14" s="158"/>
      <c r="AV14" s="159"/>
      <c r="AW14" s="160"/>
      <c r="AX14" s="166"/>
      <c r="AY14" s="114">
        <v>9</v>
      </c>
      <c r="AZ14" s="112"/>
      <c r="BA14" s="64" t="s">
        <v>53</v>
      </c>
      <c r="BB14" s="65"/>
      <c r="BC14" s="66"/>
      <c r="BD14" s="64">
        <v>12.16</v>
      </c>
      <c r="BE14" s="65">
        <v>14</v>
      </c>
      <c r="BF14" s="66"/>
      <c r="BG14" s="64" t="s">
        <v>54</v>
      </c>
      <c r="BH14" s="65">
        <v>14</v>
      </c>
      <c r="BI14" s="66"/>
    </row>
    <row r="15" spans="1:61" ht="21" customHeight="1">
      <c r="A15" s="167"/>
      <c r="B15" s="134" t="s">
        <v>152</v>
      </c>
      <c r="C15" s="135"/>
      <c r="D15" s="135"/>
      <c r="E15" s="135"/>
      <c r="F15" s="173" t="s">
        <v>26</v>
      </c>
      <c r="G15" s="89">
        <v>0</v>
      </c>
      <c r="H15" s="90">
        <v>0</v>
      </c>
      <c r="I15" s="171" t="s">
        <v>24</v>
      </c>
      <c r="J15" s="116">
        <v>6</v>
      </c>
      <c r="K15" s="117">
        <v>2</v>
      </c>
      <c r="L15" s="171" t="s">
        <v>27</v>
      </c>
      <c r="M15" s="116">
        <v>5</v>
      </c>
      <c r="N15" s="117">
        <v>3</v>
      </c>
      <c r="O15" s="169" t="s">
        <v>24</v>
      </c>
      <c r="P15" s="116"/>
      <c r="Q15" s="117"/>
      <c r="R15" s="169" t="s">
        <v>27</v>
      </c>
      <c r="S15" s="116">
        <v>1</v>
      </c>
      <c r="T15" s="117">
        <v>5</v>
      </c>
      <c r="U15" s="88" t="s">
        <v>24</v>
      </c>
      <c r="V15" s="89">
        <v>0</v>
      </c>
      <c r="W15" s="90">
        <v>0</v>
      </c>
      <c r="X15" s="171" t="s">
        <v>26</v>
      </c>
      <c r="Y15" s="116">
        <v>9</v>
      </c>
      <c r="Z15" s="117">
        <v>0</v>
      </c>
      <c r="AA15" s="171" t="s">
        <v>27</v>
      </c>
      <c r="AB15" s="116"/>
      <c r="AC15" s="117"/>
      <c r="AD15" s="171" t="s">
        <v>26</v>
      </c>
      <c r="AE15" s="116">
        <v>4</v>
      </c>
      <c r="AF15" s="117">
        <v>3</v>
      </c>
      <c r="AG15" s="171" t="s">
        <v>24</v>
      </c>
      <c r="AH15" s="116">
        <v>7</v>
      </c>
      <c r="AI15" s="117">
        <v>1</v>
      </c>
      <c r="AJ15" s="88" t="s">
        <v>25</v>
      </c>
      <c r="AK15" s="89"/>
      <c r="AL15" s="90">
        <v>0</v>
      </c>
      <c r="AM15" s="152">
        <f>AH15+AE15+AB15+Y15+V15+S15+P15+M15+J15+G15</f>
        <v>32</v>
      </c>
      <c r="AN15" s="153">
        <f t="shared" si="2"/>
        <v>14</v>
      </c>
      <c r="AO15" s="148">
        <f>AO16</f>
        <v>10.2286</v>
      </c>
      <c r="AP15" s="165"/>
      <c r="AQ15" s="152">
        <f t="shared" si="0"/>
        <v>32</v>
      </c>
      <c r="AR15" s="153">
        <f t="shared" si="1"/>
        <v>14</v>
      </c>
      <c r="AS15" s="148">
        <f>AS16</f>
        <v>10.2286</v>
      </c>
      <c r="AT15" s="165"/>
      <c r="AU15" s="152"/>
      <c r="AV15" s="153"/>
      <c r="AW15" s="51"/>
      <c r="AX15" s="165"/>
      <c r="AY15" s="113"/>
      <c r="AZ15" s="107"/>
      <c r="BA15" s="67"/>
      <c r="BB15" s="68"/>
      <c r="BC15" s="69"/>
      <c r="BD15" s="67"/>
      <c r="BE15" s="68"/>
      <c r="BF15" s="69"/>
      <c r="BG15" s="67"/>
      <c r="BH15" s="68"/>
      <c r="BI15" s="69"/>
    </row>
    <row r="16" spans="1:61" ht="21" customHeight="1" thickBot="1">
      <c r="A16" s="78">
        <v>15</v>
      </c>
      <c r="B16" s="137" t="s">
        <v>151</v>
      </c>
      <c r="C16" s="138"/>
      <c r="D16" s="138"/>
      <c r="E16" s="138"/>
      <c r="F16" s="176">
        <v>10</v>
      </c>
      <c r="G16" s="92" t="s">
        <v>89</v>
      </c>
      <c r="H16" s="93">
        <v>0</v>
      </c>
      <c r="I16" s="79">
        <v>12</v>
      </c>
      <c r="J16" s="57" t="s">
        <v>104</v>
      </c>
      <c r="K16" s="58">
        <v>2</v>
      </c>
      <c r="L16" s="79">
        <v>9</v>
      </c>
      <c r="M16" s="59" t="s">
        <v>79</v>
      </c>
      <c r="N16" s="60">
        <v>2</v>
      </c>
      <c r="O16" s="175">
        <v>16</v>
      </c>
      <c r="P16" s="57" t="s">
        <v>83</v>
      </c>
      <c r="Q16" s="58"/>
      <c r="R16" s="175">
        <v>14</v>
      </c>
      <c r="S16" s="59" t="s">
        <v>107</v>
      </c>
      <c r="T16" s="178">
        <v>0</v>
      </c>
      <c r="U16" s="91">
        <v>11</v>
      </c>
      <c r="V16" s="92" t="s">
        <v>99</v>
      </c>
      <c r="W16" s="93">
        <v>0</v>
      </c>
      <c r="X16" s="79">
        <v>13</v>
      </c>
      <c r="Y16" s="57" t="s">
        <v>110</v>
      </c>
      <c r="Z16" s="58">
        <v>2</v>
      </c>
      <c r="AA16" s="79">
        <v>12</v>
      </c>
      <c r="AB16" s="57" t="s">
        <v>107</v>
      </c>
      <c r="AC16" s="58"/>
      <c r="AD16" s="79">
        <v>10</v>
      </c>
      <c r="AE16" s="59" t="s">
        <v>89</v>
      </c>
      <c r="AF16" s="60">
        <v>2</v>
      </c>
      <c r="AG16" s="79">
        <v>16</v>
      </c>
      <c r="AH16" s="57" t="s">
        <v>99</v>
      </c>
      <c r="AI16" s="70">
        <v>2</v>
      </c>
      <c r="AJ16" s="91">
        <v>16</v>
      </c>
      <c r="AK16" s="92" t="s">
        <v>117</v>
      </c>
      <c r="AL16" s="93">
        <v>0</v>
      </c>
      <c r="AM16" s="61">
        <f>ROUND(AM15/AN15,4)</f>
        <v>2.2857</v>
      </c>
      <c r="AN16" s="62">
        <f t="shared" si="2"/>
        <v>10</v>
      </c>
      <c r="AO16" s="149">
        <f>ROUND(AN16+AM16/10,4)</f>
        <v>10.2286</v>
      </c>
      <c r="AP16" s="166"/>
      <c r="AQ16" s="61">
        <f t="shared" si="0"/>
        <v>2.2857</v>
      </c>
      <c r="AR16" s="62">
        <f t="shared" si="1"/>
        <v>10</v>
      </c>
      <c r="AS16" s="149">
        <f>AO16</f>
        <v>10.2286</v>
      </c>
      <c r="AT16" s="166">
        <v>4</v>
      </c>
      <c r="AU16" s="151"/>
      <c r="AV16" s="154"/>
      <c r="AW16" s="63"/>
      <c r="AX16" s="166"/>
      <c r="AY16" s="114">
        <v>15</v>
      </c>
      <c r="AZ16" s="112"/>
      <c r="BA16" s="64">
        <v>9</v>
      </c>
      <c r="BB16" s="65"/>
      <c r="BC16" s="66"/>
      <c r="BD16" s="64">
        <v>15</v>
      </c>
      <c r="BE16" s="65" t="s">
        <v>59</v>
      </c>
      <c r="BF16" s="66"/>
      <c r="BG16" s="64"/>
      <c r="BH16" s="65" t="s">
        <v>60</v>
      </c>
      <c r="BI16" s="66"/>
    </row>
    <row r="17" spans="1:61" ht="21" customHeight="1">
      <c r="A17" s="167"/>
      <c r="B17" s="134" t="s">
        <v>146</v>
      </c>
      <c r="C17" s="135"/>
      <c r="D17" s="135"/>
      <c r="E17" s="135"/>
      <c r="F17" s="171" t="s">
        <v>23</v>
      </c>
      <c r="G17" s="116">
        <v>8</v>
      </c>
      <c r="H17" s="117">
        <v>1</v>
      </c>
      <c r="I17" s="171" t="s">
        <v>61</v>
      </c>
      <c r="J17" s="116">
        <v>5</v>
      </c>
      <c r="K17" s="117">
        <v>1</v>
      </c>
      <c r="L17" s="173" t="s">
        <v>25</v>
      </c>
      <c r="M17" s="89">
        <v>0</v>
      </c>
      <c r="N17" s="90">
        <v>0</v>
      </c>
      <c r="O17" s="169" t="s">
        <v>24</v>
      </c>
      <c r="P17" s="116"/>
      <c r="Q17" s="117"/>
      <c r="R17" s="171" t="s">
        <v>39</v>
      </c>
      <c r="S17" s="116">
        <v>4</v>
      </c>
      <c r="T17" s="117">
        <v>4</v>
      </c>
      <c r="U17" s="171" t="s">
        <v>39</v>
      </c>
      <c r="V17" s="116">
        <v>5</v>
      </c>
      <c r="W17" s="117">
        <v>2</v>
      </c>
      <c r="X17" s="169" t="s">
        <v>39</v>
      </c>
      <c r="Y17" s="116">
        <v>3</v>
      </c>
      <c r="Z17" s="117">
        <v>4</v>
      </c>
      <c r="AA17" s="121"/>
      <c r="AB17" s="118"/>
      <c r="AC17" s="119"/>
      <c r="AD17" s="88" t="s">
        <v>25</v>
      </c>
      <c r="AE17" s="89">
        <v>0</v>
      </c>
      <c r="AF17" s="90">
        <v>0</v>
      </c>
      <c r="AG17" s="171" t="s">
        <v>24</v>
      </c>
      <c r="AH17" s="116">
        <v>7</v>
      </c>
      <c r="AI17" s="117">
        <v>1</v>
      </c>
      <c r="AJ17" s="88" t="s">
        <v>25</v>
      </c>
      <c r="AK17" s="89"/>
      <c r="AL17" s="90">
        <v>0</v>
      </c>
      <c r="AM17" s="152">
        <f>AH17+AE17+AB17+Y17+V17+S17+P17+M17+J17+G17</f>
        <v>32</v>
      </c>
      <c r="AN17" s="153">
        <f t="shared" si="2"/>
        <v>13</v>
      </c>
      <c r="AO17" s="148">
        <f>AO18</f>
        <v>9.2462</v>
      </c>
      <c r="AP17" s="165"/>
      <c r="AQ17" s="152">
        <f t="shared" si="0"/>
        <v>32</v>
      </c>
      <c r="AR17" s="153">
        <f t="shared" si="1"/>
        <v>13</v>
      </c>
      <c r="AS17" s="148">
        <f>AS18</f>
        <v>9.2462</v>
      </c>
      <c r="AT17" s="165"/>
      <c r="AU17" s="152"/>
      <c r="AV17" s="153"/>
      <c r="AW17" s="51"/>
      <c r="AX17" s="165"/>
      <c r="AY17" s="113"/>
      <c r="AZ17" s="107"/>
      <c r="BA17" s="67"/>
      <c r="BB17" s="68"/>
      <c r="BC17" s="69"/>
      <c r="BD17" s="67"/>
      <c r="BE17" s="68"/>
      <c r="BF17" s="69"/>
      <c r="BG17" s="67"/>
      <c r="BH17" s="68"/>
      <c r="BI17" s="69"/>
    </row>
    <row r="18" spans="1:61" ht="21" customHeight="1" thickBot="1">
      <c r="A18" s="78">
        <v>16</v>
      </c>
      <c r="B18" s="137" t="s">
        <v>147</v>
      </c>
      <c r="C18" s="138"/>
      <c r="D18" s="138"/>
      <c r="E18" s="138"/>
      <c r="F18" s="79">
        <v>9</v>
      </c>
      <c r="G18" s="57" t="s">
        <v>77</v>
      </c>
      <c r="H18" s="58">
        <v>2</v>
      </c>
      <c r="I18" s="79">
        <v>10</v>
      </c>
      <c r="J18" s="57" t="s">
        <v>90</v>
      </c>
      <c r="K18" s="58">
        <v>2</v>
      </c>
      <c r="L18" s="176">
        <v>12</v>
      </c>
      <c r="M18" s="92" t="s">
        <v>83</v>
      </c>
      <c r="N18" s="162">
        <v>0</v>
      </c>
      <c r="O18" s="175">
        <v>15</v>
      </c>
      <c r="P18" s="57" t="s">
        <v>83</v>
      </c>
      <c r="Q18" s="58"/>
      <c r="R18" s="79">
        <v>11</v>
      </c>
      <c r="S18" s="59" t="s">
        <v>98</v>
      </c>
      <c r="T18" s="60">
        <v>1</v>
      </c>
      <c r="U18" s="79">
        <v>13</v>
      </c>
      <c r="V18" s="57" t="s">
        <v>109</v>
      </c>
      <c r="W18" s="58">
        <v>2</v>
      </c>
      <c r="X18" s="175">
        <v>14</v>
      </c>
      <c r="Y18" s="57" t="s">
        <v>114</v>
      </c>
      <c r="Z18" s="58">
        <v>0</v>
      </c>
      <c r="AA18" s="122"/>
      <c r="AB18" s="92"/>
      <c r="AC18" s="120"/>
      <c r="AD18" s="91">
        <v>11</v>
      </c>
      <c r="AE18" s="92" t="s">
        <v>109</v>
      </c>
      <c r="AF18" s="93">
        <v>0</v>
      </c>
      <c r="AG18" s="79">
        <v>15</v>
      </c>
      <c r="AH18" s="57" t="s">
        <v>99</v>
      </c>
      <c r="AI18" s="70">
        <v>2</v>
      </c>
      <c r="AJ18" s="91">
        <v>15</v>
      </c>
      <c r="AK18" s="92" t="s">
        <v>117</v>
      </c>
      <c r="AL18" s="93">
        <v>0</v>
      </c>
      <c r="AM18" s="61">
        <f>ROUND(AM17/AN17,4)</f>
        <v>2.4615</v>
      </c>
      <c r="AN18" s="62">
        <f t="shared" si="2"/>
        <v>9</v>
      </c>
      <c r="AO18" s="149">
        <f>ROUND(AN18+AM18/10,4)</f>
        <v>9.2462</v>
      </c>
      <c r="AP18" s="166"/>
      <c r="AQ18" s="61">
        <f t="shared" si="0"/>
        <v>2.4615</v>
      </c>
      <c r="AR18" s="62">
        <f t="shared" si="1"/>
        <v>9</v>
      </c>
      <c r="AS18" s="149">
        <f>AO18</f>
        <v>9.2462</v>
      </c>
      <c r="AT18" s="166">
        <v>5</v>
      </c>
      <c r="AU18" s="151"/>
      <c r="AV18" s="154"/>
      <c r="AW18" s="63"/>
      <c r="AX18" s="166"/>
      <c r="AY18" s="114">
        <v>16</v>
      </c>
      <c r="AZ18" s="112"/>
      <c r="BA18" s="64">
        <v>10</v>
      </c>
      <c r="BB18" s="65"/>
      <c r="BC18" s="66"/>
      <c r="BD18" s="64">
        <v>12.13</v>
      </c>
      <c r="BE18" s="65">
        <v>10</v>
      </c>
      <c r="BF18" s="66"/>
      <c r="BG18" s="64">
        <v>10</v>
      </c>
      <c r="BH18" s="65" t="s">
        <v>64</v>
      </c>
      <c r="BI18" s="66"/>
    </row>
    <row r="19" spans="1:61" ht="21" customHeight="1">
      <c r="A19" s="167"/>
      <c r="B19" s="134" t="s">
        <v>142</v>
      </c>
      <c r="C19" s="135"/>
      <c r="D19" s="135"/>
      <c r="E19" s="135"/>
      <c r="F19" s="88" t="s">
        <v>26</v>
      </c>
      <c r="G19" s="89">
        <v>0</v>
      </c>
      <c r="H19" s="90">
        <v>0</v>
      </c>
      <c r="I19" s="171" t="s">
        <v>61</v>
      </c>
      <c r="J19" s="116">
        <v>5</v>
      </c>
      <c r="K19" s="117">
        <v>1</v>
      </c>
      <c r="L19" s="171" t="s">
        <v>24</v>
      </c>
      <c r="M19" s="116">
        <v>3</v>
      </c>
      <c r="N19" s="117">
        <v>4</v>
      </c>
      <c r="O19" s="171" t="s">
        <v>26</v>
      </c>
      <c r="P19" s="116"/>
      <c r="Q19" s="117"/>
      <c r="R19" s="171" t="s">
        <v>26</v>
      </c>
      <c r="S19" s="116">
        <v>6</v>
      </c>
      <c r="T19" s="117">
        <v>2</v>
      </c>
      <c r="U19" s="169" t="s">
        <v>27</v>
      </c>
      <c r="V19" s="116">
        <v>4</v>
      </c>
      <c r="W19" s="117">
        <v>4</v>
      </c>
      <c r="X19" s="171" t="s">
        <v>27</v>
      </c>
      <c r="Y19" s="116">
        <v>6</v>
      </c>
      <c r="Z19" s="117">
        <v>2</v>
      </c>
      <c r="AA19" s="179"/>
      <c r="AB19" s="118"/>
      <c r="AC19" s="119"/>
      <c r="AD19" s="171" t="s">
        <v>26</v>
      </c>
      <c r="AE19" s="116">
        <v>4</v>
      </c>
      <c r="AF19" s="117">
        <v>3</v>
      </c>
      <c r="AG19" s="179"/>
      <c r="AH19" s="118"/>
      <c r="AI19" s="119"/>
      <c r="AJ19" s="88" t="s">
        <v>24</v>
      </c>
      <c r="AK19" s="89"/>
      <c r="AL19" s="90">
        <v>0</v>
      </c>
      <c r="AM19" s="152">
        <f>AH19+AE19+AB19+Y19+V19+S19+P19+M19+J19+G19</f>
        <v>28</v>
      </c>
      <c r="AN19" s="153">
        <f t="shared" si="2"/>
        <v>16</v>
      </c>
      <c r="AO19" s="148">
        <f>AO20</f>
        <v>9.175</v>
      </c>
      <c r="AP19" s="165"/>
      <c r="AQ19" s="152">
        <f t="shared" si="0"/>
        <v>28</v>
      </c>
      <c r="AR19" s="153">
        <f t="shared" si="1"/>
        <v>16</v>
      </c>
      <c r="AS19" s="148">
        <f>AS20</f>
        <v>9.175</v>
      </c>
      <c r="AT19" s="165"/>
      <c r="AU19" s="152"/>
      <c r="AV19" s="153"/>
      <c r="AW19" s="51"/>
      <c r="AX19" s="165"/>
      <c r="AY19" s="113"/>
      <c r="AZ19" s="107"/>
      <c r="BA19" s="67"/>
      <c r="BB19" s="68"/>
      <c r="BC19" s="69"/>
      <c r="BD19" s="67"/>
      <c r="BE19" s="68"/>
      <c r="BF19" s="69"/>
      <c r="BG19" s="67"/>
      <c r="BH19" s="68"/>
      <c r="BI19" s="69"/>
    </row>
    <row r="20" spans="1:61" ht="21" customHeight="1" thickBot="1">
      <c r="A20" s="78">
        <v>10</v>
      </c>
      <c r="B20" s="137" t="s">
        <v>143</v>
      </c>
      <c r="C20" s="138"/>
      <c r="D20" s="138"/>
      <c r="E20" s="138"/>
      <c r="F20" s="91">
        <v>15</v>
      </c>
      <c r="G20" s="92" t="s">
        <v>89</v>
      </c>
      <c r="H20" s="93">
        <v>0</v>
      </c>
      <c r="I20" s="79">
        <v>16</v>
      </c>
      <c r="J20" s="57" t="s">
        <v>90</v>
      </c>
      <c r="K20" s="58">
        <v>2</v>
      </c>
      <c r="L20" s="79">
        <v>14</v>
      </c>
      <c r="M20" s="59" t="s">
        <v>91</v>
      </c>
      <c r="N20" s="60">
        <v>0</v>
      </c>
      <c r="O20" s="79">
        <v>13</v>
      </c>
      <c r="P20" s="57" t="s">
        <v>89</v>
      </c>
      <c r="Q20" s="58"/>
      <c r="R20" s="79">
        <v>12</v>
      </c>
      <c r="S20" s="59" t="s">
        <v>92</v>
      </c>
      <c r="T20" s="60">
        <v>2</v>
      </c>
      <c r="U20" s="175">
        <v>9</v>
      </c>
      <c r="V20" s="57" t="s">
        <v>81</v>
      </c>
      <c r="W20" s="58">
        <v>1</v>
      </c>
      <c r="X20" s="79">
        <v>11</v>
      </c>
      <c r="Y20" s="57" t="s">
        <v>93</v>
      </c>
      <c r="Z20" s="58">
        <v>2</v>
      </c>
      <c r="AA20" s="181"/>
      <c r="AB20" s="92"/>
      <c r="AC20" s="120"/>
      <c r="AD20" s="79">
        <v>15</v>
      </c>
      <c r="AE20" s="59" t="s">
        <v>89</v>
      </c>
      <c r="AF20" s="60">
        <v>2</v>
      </c>
      <c r="AG20" s="181"/>
      <c r="AH20" s="92"/>
      <c r="AI20" s="182"/>
      <c r="AJ20" s="91">
        <v>13</v>
      </c>
      <c r="AK20" s="92" t="s">
        <v>94</v>
      </c>
      <c r="AL20" s="93">
        <v>0</v>
      </c>
      <c r="AM20" s="61">
        <f>ROUND(AM19/AN19,4)</f>
        <v>1.75</v>
      </c>
      <c r="AN20" s="62">
        <f t="shared" si="2"/>
        <v>9</v>
      </c>
      <c r="AO20" s="149">
        <f>ROUND(AN20+AM20/10,4)</f>
        <v>9.175</v>
      </c>
      <c r="AP20" s="166"/>
      <c r="AQ20" s="61">
        <f t="shared" si="0"/>
        <v>1.75</v>
      </c>
      <c r="AR20" s="62">
        <f t="shared" si="1"/>
        <v>9</v>
      </c>
      <c r="AS20" s="149">
        <f>AO20</f>
        <v>9.175</v>
      </c>
      <c r="AT20" s="166">
        <v>6</v>
      </c>
      <c r="AU20" s="151"/>
      <c r="AV20" s="154"/>
      <c r="AW20" s="63"/>
      <c r="AX20" s="166"/>
      <c r="AY20" s="114">
        <v>10</v>
      </c>
      <c r="AZ20" s="112"/>
      <c r="BA20" s="64" t="s">
        <v>67</v>
      </c>
      <c r="BB20" s="65"/>
      <c r="BC20" s="66"/>
      <c r="BD20" s="64" t="s">
        <v>68</v>
      </c>
      <c r="BE20" s="65"/>
      <c r="BF20" s="66"/>
      <c r="BG20" s="64" t="s">
        <v>69</v>
      </c>
      <c r="BH20" s="65" t="s">
        <v>70</v>
      </c>
      <c r="BI20" s="66"/>
    </row>
    <row r="21" spans="1:61" ht="21" customHeight="1">
      <c r="A21" s="167"/>
      <c r="B21" s="134" t="s">
        <v>145</v>
      </c>
      <c r="C21" s="135"/>
      <c r="D21" s="135"/>
      <c r="E21" s="135"/>
      <c r="F21" s="171" t="s">
        <v>27</v>
      </c>
      <c r="G21" s="116">
        <v>5</v>
      </c>
      <c r="H21" s="117">
        <v>2</v>
      </c>
      <c r="I21" s="171" t="s">
        <v>24</v>
      </c>
      <c r="J21" s="116">
        <v>6</v>
      </c>
      <c r="K21" s="117">
        <v>2</v>
      </c>
      <c r="L21" s="88" t="s">
        <v>25</v>
      </c>
      <c r="M21" s="89">
        <v>0</v>
      </c>
      <c r="N21" s="90">
        <v>0</v>
      </c>
      <c r="O21" s="171" t="s">
        <v>27</v>
      </c>
      <c r="P21" s="116"/>
      <c r="Q21" s="117"/>
      <c r="R21" s="171" t="s">
        <v>26</v>
      </c>
      <c r="S21" s="116">
        <v>6</v>
      </c>
      <c r="T21" s="117">
        <v>2</v>
      </c>
      <c r="U21" s="171" t="s">
        <v>26</v>
      </c>
      <c r="V21" s="116">
        <v>2</v>
      </c>
      <c r="W21" s="117">
        <v>5</v>
      </c>
      <c r="X21" s="88" t="s">
        <v>24</v>
      </c>
      <c r="Y21" s="89">
        <v>0</v>
      </c>
      <c r="Z21" s="90">
        <v>0</v>
      </c>
      <c r="AA21" s="171" t="s">
        <v>27</v>
      </c>
      <c r="AB21" s="116"/>
      <c r="AC21" s="117"/>
      <c r="AD21" s="171" t="s">
        <v>24</v>
      </c>
      <c r="AE21" s="116">
        <v>4</v>
      </c>
      <c r="AF21" s="117">
        <v>4</v>
      </c>
      <c r="AG21" s="171" t="s">
        <v>27</v>
      </c>
      <c r="AH21" s="116">
        <v>5</v>
      </c>
      <c r="AI21" s="117">
        <v>2</v>
      </c>
      <c r="AJ21" s="88" t="s">
        <v>27</v>
      </c>
      <c r="AK21" s="89"/>
      <c r="AL21" s="90">
        <v>0</v>
      </c>
      <c r="AM21" s="152">
        <f>AH21+AE21+AB21+Y21+V21+S21+P21+M21+J21+G21</f>
        <v>28</v>
      </c>
      <c r="AN21" s="153">
        <f t="shared" si="2"/>
        <v>17</v>
      </c>
      <c r="AO21" s="148">
        <f>AO22</f>
        <v>9.1647</v>
      </c>
      <c r="AP21" s="165"/>
      <c r="AQ21" s="152">
        <f t="shared" si="0"/>
        <v>28</v>
      </c>
      <c r="AR21" s="153">
        <f t="shared" si="1"/>
        <v>17</v>
      </c>
      <c r="AS21" s="148">
        <f>AS22</f>
        <v>9.1647</v>
      </c>
      <c r="AT21" s="165"/>
      <c r="AU21" s="152"/>
      <c r="AV21" s="153"/>
      <c r="AW21" s="51"/>
      <c r="AX21" s="165"/>
      <c r="AY21" s="113"/>
      <c r="AZ21" s="107"/>
      <c r="BA21" s="67"/>
      <c r="BB21" s="68"/>
      <c r="BC21" s="69"/>
      <c r="BD21" s="67"/>
      <c r="BE21" s="68"/>
      <c r="BF21" s="69"/>
      <c r="BG21" s="67"/>
      <c r="BH21" s="68"/>
      <c r="BI21" s="69"/>
    </row>
    <row r="22" spans="1:61" ht="21" customHeight="1" thickBot="1">
      <c r="A22" s="78">
        <v>12</v>
      </c>
      <c r="B22" s="137" t="s">
        <v>144</v>
      </c>
      <c r="C22" s="138"/>
      <c r="D22" s="138"/>
      <c r="E22" s="138"/>
      <c r="F22" s="79">
        <v>13</v>
      </c>
      <c r="G22" s="57" t="s">
        <v>103</v>
      </c>
      <c r="H22" s="58">
        <v>2</v>
      </c>
      <c r="I22" s="79">
        <v>15</v>
      </c>
      <c r="J22" s="57" t="s">
        <v>104</v>
      </c>
      <c r="K22" s="58">
        <v>2</v>
      </c>
      <c r="L22" s="91">
        <v>16</v>
      </c>
      <c r="M22" s="92" t="s">
        <v>83</v>
      </c>
      <c r="N22" s="93">
        <v>0</v>
      </c>
      <c r="O22" s="79">
        <v>14</v>
      </c>
      <c r="P22" s="57" t="s">
        <v>105</v>
      </c>
      <c r="Q22" s="58"/>
      <c r="R22" s="79">
        <v>10</v>
      </c>
      <c r="S22" s="59" t="s">
        <v>92</v>
      </c>
      <c r="T22" s="60">
        <v>2</v>
      </c>
      <c r="U22" s="79">
        <v>14</v>
      </c>
      <c r="V22" s="57" t="s">
        <v>106</v>
      </c>
      <c r="W22" s="58">
        <v>0</v>
      </c>
      <c r="X22" s="91">
        <v>9</v>
      </c>
      <c r="Y22" s="92" t="s">
        <v>82</v>
      </c>
      <c r="Z22" s="93">
        <v>0</v>
      </c>
      <c r="AA22" s="79">
        <v>15</v>
      </c>
      <c r="AB22" s="57" t="s">
        <v>107</v>
      </c>
      <c r="AC22" s="58"/>
      <c r="AD22" s="79">
        <v>9</v>
      </c>
      <c r="AE22" s="59" t="s">
        <v>83</v>
      </c>
      <c r="AF22" s="60">
        <v>1</v>
      </c>
      <c r="AG22" s="79">
        <v>11</v>
      </c>
      <c r="AH22" s="57" t="s">
        <v>100</v>
      </c>
      <c r="AI22" s="70">
        <v>2</v>
      </c>
      <c r="AJ22" s="91">
        <v>11</v>
      </c>
      <c r="AK22" s="92" t="s">
        <v>100</v>
      </c>
      <c r="AL22" s="93">
        <v>0</v>
      </c>
      <c r="AM22" s="61">
        <f>ROUND(AM21/AN21,4)</f>
        <v>1.6471</v>
      </c>
      <c r="AN22" s="62">
        <f t="shared" si="2"/>
        <v>9</v>
      </c>
      <c r="AO22" s="149">
        <f>ROUND(AN22+AM22/10,4)</f>
        <v>9.1647</v>
      </c>
      <c r="AP22" s="166"/>
      <c r="AQ22" s="61">
        <f t="shared" si="0"/>
        <v>1.6471</v>
      </c>
      <c r="AR22" s="62">
        <f t="shared" si="1"/>
        <v>9</v>
      </c>
      <c r="AS22" s="149">
        <f>AO22</f>
        <v>9.1647</v>
      </c>
      <c r="AT22" s="166">
        <v>7</v>
      </c>
      <c r="AU22" s="151"/>
      <c r="AV22" s="154"/>
      <c r="AW22" s="63"/>
      <c r="AX22" s="166"/>
      <c r="AY22" s="114">
        <v>12</v>
      </c>
      <c r="AZ22" s="112"/>
      <c r="BA22" s="64"/>
      <c r="BB22" s="65" t="s">
        <v>72</v>
      </c>
      <c r="BC22" s="66"/>
      <c r="BD22" s="64" t="s">
        <v>73</v>
      </c>
      <c r="BE22" s="65">
        <v>14</v>
      </c>
      <c r="BF22" s="66"/>
      <c r="BG22" s="64" t="s">
        <v>74</v>
      </c>
      <c r="BH22" s="65" t="s">
        <v>75</v>
      </c>
      <c r="BI22" s="66"/>
    </row>
    <row r="23" spans="1:61" ht="21" customHeight="1">
      <c r="A23" s="49"/>
      <c r="B23" s="134" t="s">
        <v>162</v>
      </c>
      <c r="C23" s="135"/>
      <c r="D23" s="135"/>
      <c r="E23" s="135"/>
      <c r="F23" s="173" t="s">
        <v>26</v>
      </c>
      <c r="G23" s="89">
        <v>0</v>
      </c>
      <c r="H23" s="90">
        <v>0</v>
      </c>
      <c r="I23" s="86" t="s">
        <v>24</v>
      </c>
      <c r="J23" s="116">
        <v>2</v>
      </c>
      <c r="K23" s="117">
        <v>6</v>
      </c>
      <c r="L23" s="50" t="s">
        <v>24</v>
      </c>
      <c r="M23" s="116">
        <v>4</v>
      </c>
      <c r="N23" s="117">
        <v>3</v>
      </c>
      <c r="O23" s="50" t="s">
        <v>26</v>
      </c>
      <c r="P23" s="116"/>
      <c r="Q23" s="117"/>
      <c r="R23" s="50" t="s">
        <v>39</v>
      </c>
      <c r="S23" s="116">
        <v>4</v>
      </c>
      <c r="T23" s="117">
        <v>4</v>
      </c>
      <c r="U23" s="50" t="s">
        <v>26</v>
      </c>
      <c r="V23" s="116">
        <v>5</v>
      </c>
      <c r="W23" s="117">
        <v>2</v>
      </c>
      <c r="X23" s="50" t="s">
        <v>39</v>
      </c>
      <c r="Y23" s="116">
        <v>4</v>
      </c>
      <c r="Z23" s="117">
        <v>3</v>
      </c>
      <c r="AA23" s="121"/>
      <c r="AB23" s="118"/>
      <c r="AC23" s="119"/>
      <c r="AD23" s="86" t="s">
        <v>26</v>
      </c>
      <c r="AE23" s="116">
        <v>3</v>
      </c>
      <c r="AF23" s="117">
        <v>4</v>
      </c>
      <c r="AG23" s="179"/>
      <c r="AH23" s="118"/>
      <c r="AI23" s="119"/>
      <c r="AJ23" s="88" t="s">
        <v>25</v>
      </c>
      <c r="AK23" s="89"/>
      <c r="AL23" s="90">
        <v>0</v>
      </c>
      <c r="AM23" s="152">
        <f>AH23+AE23+AB23+Y23+V23+S23+P23+M23+J23+G23</f>
        <v>22</v>
      </c>
      <c r="AN23" s="153">
        <f t="shared" si="2"/>
        <v>22</v>
      </c>
      <c r="AO23" s="148">
        <f>AO24</f>
        <v>7.1</v>
      </c>
      <c r="AP23" s="165"/>
      <c r="AQ23" s="152">
        <f t="shared" si="0"/>
        <v>22</v>
      </c>
      <c r="AR23" s="153">
        <f t="shared" si="1"/>
        <v>22</v>
      </c>
      <c r="AS23" s="148">
        <f>AS24</f>
        <v>7.1</v>
      </c>
      <c r="AT23" s="165"/>
      <c r="AU23" s="152"/>
      <c r="AV23" s="153"/>
      <c r="AW23" s="51"/>
      <c r="AX23" s="165"/>
      <c r="AY23" s="110"/>
      <c r="AZ23" s="107"/>
      <c r="BA23" s="67"/>
      <c r="BB23" s="68"/>
      <c r="BC23" s="69"/>
      <c r="BD23" s="67"/>
      <c r="BE23" s="68"/>
      <c r="BF23" s="69"/>
      <c r="BG23" s="67"/>
      <c r="BH23" s="68"/>
      <c r="BI23" s="69"/>
    </row>
    <row r="24" spans="1:62" ht="21" customHeight="1" thickBot="1">
      <c r="A24" s="55">
        <v>3</v>
      </c>
      <c r="B24" s="137" t="s">
        <v>163</v>
      </c>
      <c r="C24" s="138"/>
      <c r="D24" s="138"/>
      <c r="E24" s="138"/>
      <c r="F24" s="176">
        <v>6</v>
      </c>
      <c r="G24" s="92" t="s">
        <v>50</v>
      </c>
      <c r="H24" s="93">
        <v>0</v>
      </c>
      <c r="I24" s="87">
        <v>1</v>
      </c>
      <c r="J24" s="57" t="s">
        <v>29</v>
      </c>
      <c r="K24" s="58">
        <v>0</v>
      </c>
      <c r="L24" s="56">
        <v>5</v>
      </c>
      <c r="M24" s="59" t="s">
        <v>51</v>
      </c>
      <c r="N24" s="60">
        <v>2</v>
      </c>
      <c r="O24" s="56">
        <v>6</v>
      </c>
      <c r="P24" s="57" t="s">
        <v>50</v>
      </c>
      <c r="Q24" s="58"/>
      <c r="R24" s="56">
        <v>8</v>
      </c>
      <c r="S24" s="59" t="s">
        <v>31</v>
      </c>
      <c r="T24" s="60">
        <v>1</v>
      </c>
      <c r="U24" s="56">
        <v>7</v>
      </c>
      <c r="V24" s="57" t="s">
        <v>43</v>
      </c>
      <c r="W24" s="58">
        <v>2</v>
      </c>
      <c r="X24" s="56">
        <v>2</v>
      </c>
      <c r="Y24" s="57" t="s">
        <v>45</v>
      </c>
      <c r="Z24" s="58">
        <v>2</v>
      </c>
      <c r="AA24" s="122"/>
      <c r="AB24" s="92"/>
      <c r="AC24" s="120"/>
      <c r="AD24" s="87">
        <v>6</v>
      </c>
      <c r="AE24" s="59" t="s">
        <v>50</v>
      </c>
      <c r="AF24" s="178">
        <v>0</v>
      </c>
      <c r="AG24" s="181"/>
      <c r="AH24" s="92"/>
      <c r="AI24" s="182"/>
      <c r="AJ24" s="91">
        <v>4</v>
      </c>
      <c r="AK24" s="92" t="s">
        <v>52</v>
      </c>
      <c r="AL24" s="93">
        <v>0</v>
      </c>
      <c r="AM24" s="61">
        <f>ROUND(AM23/AN23,4)</f>
        <v>1</v>
      </c>
      <c r="AN24" s="62">
        <f t="shared" si="2"/>
        <v>7</v>
      </c>
      <c r="AO24" s="149">
        <f>ROUND(AN24+AM24/10,4)</f>
        <v>7.1</v>
      </c>
      <c r="AP24" s="166"/>
      <c r="AQ24" s="61">
        <f t="shared" si="0"/>
        <v>1</v>
      </c>
      <c r="AR24" s="62">
        <f t="shared" si="1"/>
        <v>7</v>
      </c>
      <c r="AS24" s="149">
        <f>AO24</f>
        <v>7.1</v>
      </c>
      <c r="AT24" s="166">
        <v>8</v>
      </c>
      <c r="AU24" s="151"/>
      <c r="AV24" s="154"/>
      <c r="AW24" s="63"/>
      <c r="AX24" s="166"/>
      <c r="AY24" s="111">
        <v>3</v>
      </c>
      <c r="AZ24" s="115"/>
      <c r="BA24" s="73">
        <v>9</v>
      </c>
      <c r="BB24" s="74"/>
      <c r="BC24" s="75"/>
      <c r="BD24" s="73" t="s">
        <v>76</v>
      </c>
      <c r="BE24" s="74"/>
      <c r="BF24" s="75"/>
      <c r="BG24" s="73">
        <v>9.16</v>
      </c>
      <c r="BH24" s="74" t="s">
        <v>72</v>
      </c>
      <c r="BI24" s="183"/>
      <c r="BJ24" s="184"/>
    </row>
    <row r="25" spans="1:61" ht="21" customHeight="1">
      <c r="A25" s="23"/>
      <c r="B25" s="134" t="s">
        <v>160</v>
      </c>
      <c r="C25" s="135"/>
      <c r="D25" s="135"/>
      <c r="E25" s="136"/>
      <c r="F25" s="172" t="s">
        <v>24</v>
      </c>
      <c r="G25" s="116">
        <v>3</v>
      </c>
      <c r="H25" s="117">
        <v>4</v>
      </c>
      <c r="I25" s="172" t="s">
        <v>26</v>
      </c>
      <c r="J25" s="116">
        <v>0</v>
      </c>
      <c r="K25" s="117">
        <v>5</v>
      </c>
      <c r="L25" s="170" t="s">
        <v>25</v>
      </c>
      <c r="M25" s="89">
        <v>0</v>
      </c>
      <c r="N25" s="90">
        <v>0</v>
      </c>
      <c r="O25" s="86" t="s">
        <v>24</v>
      </c>
      <c r="P25" s="116"/>
      <c r="Q25" s="117"/>
      <c r="R25" s="174" t="s">
        <v>27</v>
      </c>
      <c r="S25" s="116">
        <v>5</v>
      </c>
      <c r="T25" s="117">
        <v>1</v>
      </c>
      <c r="U25" s="172" t="s">
        <v>26</v>
      </c>
      <c r="V25" s="116">
        <v>5</v>
      </c>
      <c r="W25" s="117">
        <v>2</v>
      </c>
      <c r="X25" s="88" t="s">
        <v>24</v>
      </c>
      <c r="Y25" s="89">
        <v>0</v>
      </c>
      <c r="Z25" s="90">
        <v>0</v>
      </c>
      <c r="AA25" s="168" t="s">
        <v>27</v>
      </c>
      <c r="AB25" s="116"/>
      <c r="AC25" s="117"/>
      <c r="AD25" s="168" t="s">
        <v>24</v>
      </c>
      <c r="AE25" s="116">
        <v>4</v>
      </c>
      <c r="AF25" s="117">
        <v>4</v>
      </c>
      <c r="AG25" s="168" t="s">
        <v>27</v>
      </c>
      <c r="AH25" s="116">
        <v>2</v>
      </c>
      <c r="AI25" s="117">
        <v>5</v>
      </c>
      <c r="AJ25" s="88" t="s">
        <v>27</v>
      </c>
      <c r="AK25" s="89"/>
      <c r="AL25" s="90">
        <v>0</v>
      </c>
      <c r="AM25" s="152">
        <f>AH25+AE25+AB25+Y25+V25+S25+P25+M25+J25+G25</f>
        <v>19</v>
      </c>
      <c r="AN25" s="153">
        <f t="shared" si="2"/>
        <v>21</v>
      </c>
      <c r="AO25" s="148">
        <f>AO26</f>
        <v>5.0905</v>
      </c>
      <c r="AP25" s="165"/>
      <c r="AQ25" s="152">
        <f t="shared" si="0"/>
        <v>19</v>
      </c>
      <c r="AR25" s="153">
        <f t="shared" si="1"/>
        <v>21</v>
      </c>
      <c r="AS25" s="148">
        <f>AS26</f>
        <v>5.0905</v>
      </c>
      <c r="AT25" s="165"/>
      <c r="AU25" s="152"/>
      <c r="AV25" s="153"/>
      <c r="AW25" s="51"/>
      <c r="AX25" s="165"/>
      <c r="AY25" s="110"/>
      <c r="AZ25" s="107"/>
      <c r="BA25" s="52"/>
      <c r="BB25" s="53"/>
      <c r="BC25" s="54"/>
      <c r="BD25" s="52"/>
      <c r="BE25" s="53"/>
      <c r="BF25" s="54"/>
      <c r="BG25" s="52"/>
      <c r="BH25" s="53"/>
      <c r="BI25" s="54"/>
    </row>
    <row r="26" spans="1:61" ht="21" customHeight="1" thickBot="1">
      <c r="A26" s="55">
        <v>7</v>
      </c>
      <c r="B26" s="137" t="s">
        <v>161</v>
      </c>
      <c r="C26" s="138"/>
      <c r="D26" s="138"/>
      <c r="E26" s="139"/>
      <c r="F26" s="72">
        <v>2</v>
      </c>
      <c r="G26" s="57" t="s">
        <v>40</v>
      </c>
      <c r="H26" s="58">
        <v>0</v>
      </c>
      <c r="I26" s="72">
        <v>4</v>
      </c>
      <c r="J26" s="57" t="s">
        <v>56</v>
      </c>
      <c r="K26" s="58">
        <v>0</v>
      </c>
      <c r="L26" s="176">
        <v>1</v>
      </c>
      <c r="M26" s="92" t="s">
        <v>30</v>
      </c>
      <c r="N26" s="162">
        <v>0</v>
      </c>
      <c r="O26" s="87">
        <v>1</v>
      </c>
      <c r="P26" s="57" t="s">
        <v>31</v>
      </c>
      <c r="Q26" s="58"/>
      <c r="R26" s="177">
        <v>6</v>
      </c>
      <c r="S26" s="59" t="s">
        <v>65</v>
      </c>
      <c r="T26" s="178">
        <v>2</v>
      </c>
      <c r="U26" s="72">
        <v>3</v>
      </c>
      <c r="V26" s="57" t="s">
        <v>43</v>
      </c>
      <c r="W26" s="58">
        <v>2</v>
      </c>
      <c r="X26" s="91">
        <v>5</v>
      </c>
      <c r="Y26" s="92" t="s">
        <v>35</v>
      </c>
      <c r="Z26" s="93">
        <v>0</v>
      </c>
      <c r="AA26" s="56">
        <v>6</v>
      </c>
      <c r="AB26" s="57" t="s">
        <v>29</v>
      </c>
      <c r="AC26" s="58"/>
      <c r="AD26" s="56">
        <v>1</v>
      </c>
      <c r="AE26" s="59" t="s">
        <v>35</v>
      </c>
      <c r="AF26" s="60">
        <v>1</v>
      </c>
      <c r="AG26" s="56">
        <v>8</v>
      </c>
      <c r="AH26" s="57" t="s">
        <v>71</v>
      </c>
      <c r="AI26" s="70">
        <v>0</v>
      </c>
      <c r="AJ26" s="91">
        <v>8</v>
      </c>
      <c r="AK26" s="92" t="s">
        <v>71</v>
      </c>
      <c r="AL26" s="93">
        <v>0</v>
      </c>
      <c r="AM26" s="61">
        <f>ROUND(AM25/AN25,4)</f>
        <v>0.9048</v>
      </c>
      <c r="AN26" s="62">
        <f t="shared" si="2"/>
        <v>5</v>
      </c>
      <c r="AO26" s="149">
        <f>ROUND(AN26+AM26/10,4)</f>
        <v>5.0905</v>
      </c>
      <c r="AP26" s="166"/>
      <c r="AQ26" s="61">
        <f t="shared" si="0"/>
        <v>0.9048</v>
      </c>
      <c r="AR26" s="62">
        <f t="shared" si="1"/>
        <v>5</v>
      </c>
      <c r="AS26" s="149">
        <f>AO26</f>
        <v>5.0905</v>
      </c>
      <c r="AT26" s="166">
        <v>9</v>
      </c>
      <c r="AU26" s="151"/>
      <c r="AV26" s="154"/>
      <c r="AW26" s="63"/>
      <c r="AX26" s="166"/>
      <c r="AY26" s="111">
        <v>7</v>
      </c>
      <c r="AZ26" s="112"/>
      <c r="BA26" s="64">
        <v>4.8</v>
      </c>
      <c r="BB26" s="65"/>
      <c r="BC26" s="66"/>
      <c r="BD26" s="64" t="s">
        <v>85</v>
      </c>
      <c r="BE26" s="65" t="s">
        <v>86</v>
      </c>
      <c r="BF26" s="66"/>
      <c r="BG26" s="64" t="s">
        <v>87</v>
      </c>
      <c r="BH26" s="65" t="s">
        <v>88</v>
      </c>
      <c r="BI26" s="66"/>
    </row>
    <row r="27" spans="1:61" ht="21" customHeight="1">
      <c r="A27" s="76"/>
      <c r="B27" s="134" t="s">
        <v>155</v>
      </c>
      <c r="C27" s="135"/>
      <c r="D27" s="135"/>
      <c r="E27" s="136"/>
      <c r="F27" s="169" t="s">
        <v>24</v>
      </c>
      <c r="G27" s="116">
        <v>4</v>
      </c>
      <c r="H27" s="117">
        <v>3</v>
      </c>
      <c r="I27" s="170" t="s">
        <v>27</v>
      </c>
      <c r="J27" s="89">
        <v>0</v>
      </c>
      <c r="K27" s="90">
        <v>0</v>
      </c>
      <c r="L27" s="77" t="s">
        <v>24</v>
      </c>
      <c r="M27" s="116">
        <v>3</v>
      </c>
      <c r="N27" s="117">
        <v>4</v>
      </c>
      <c r="O27" s="77" t="s">
        <v>27</v>
      </c>
      <c r="P27" s="116"/>
      <c r="Q27" s="117"/>
      <c r="R27" s="77" t="s">
        <v>27</v>
      </c>
      <c r="S27" s="116">
        <v>1</v>
      </c>
      <c r="T27" s="117">
        <v>5</v>
      </c>
      <c r="U27" s="77" t="s">
        <v>26</v>
      </c>
      <c r="V27" s="116">
        <v>2</v>
      </c>
      <c r="W27" s="117">
        <v>5</v>
      </c>
      <c r="X27" s="77" t="s">
        <v>39</v>
      </c>
      <c r="Y27" s="116">
        <v>3</v>
      </c>
      <c r="Z27" s="117">
        <v>4</v>
      </c>
      <c r="AA27" s="121"/>
      <c r="AB27" s="118"/>
      <c r="AC27" s="119"/>
      <c r="AD27" s="77" t="s">
        <v>27</v>
      </c>
      <c r="AE27" s="116">
        <v>6</v>
      </c>
      <c r="AF27" s="117">
        <v>0</v>
      </c>
      <c r="AG27" s="121"/>
      <c r="AH27" s="118"/>
      <c r="AI27" s="119"/>
      <c r="AJ27" s="88" t="s">
        <v>26</v>
      </c>
      <c r="AK27" s="89"/>
      <c r="AL27" s="90">
        <v>0</v>
      </c>
      <c r="AM27" s="152">
        <f>AH27+AE27+AB27+Y27+V27+S27+P27+M27+J27+G27</f>
        <v>19</v>
      </c>
      <c r="AN27" s="153">
        <f t="shared" si="2"/>
        <v>21</v>
      </c>
      <c r="AO27" s="148">
        <f>AO28</f>
        <v>4.0905</v>
      </c>
      <c r="AP27" s="165"/>
      <c r="AQ27" s="152">
        <f t="shared" si="0"/>
        <v>19</v>
      </c>
      <c r="AR27" s="153">
        <f t="shared" si="1"/>
        <v>21</v>
      </c>
      <c r="AS27" s="148">
        <f>AS28</f>
        <v>4.0905</v>
      </c>
      <c r="AT27" s="165"/>
      <c r="AU27" s="152"/>
      <c r="AV27" s="153"/>
      <c r="AW27" s="51"/>
      <c r="AX27" s="165"/>
      <c r="AY27" s="113"/>
      <c r="AZ27" s="107"/>
      <c r="BA27" s="67"/>
      <c r="BB27" s="68"/>
      <c r="BC27" s="69"/>
      <c r="BD27" s="67"/>
      <c r="BE27" s="68"/>
      <c r="BF27" s="69"/>
      <c r="BG27" s="67"/>
      <c r="BH27" s="68"/>
      <c r="BI27" s="69"/>
    </row>
    <row r="28" spans="1:61" ht="21" customHeight="1" thickBot="1">
      <c r="A28" s="78">
        <v>14</v>
      </c>
      <c r="B28" s="137" t="s">
        <v>154</v>
      </c>
      <c r="C28" s="138"/>
      <c r="D28" s="138"/>
      <c r="E28" s="139"/>
      <c r="F28" s="175">
        <v>11</v>
      </c>
      <c r="G28" s="57" t="s">
        <v>96</v>
      </c>
      <c r="H28" s="58">
        <v>2</v>
      </c>
      <c r="I28" s="176">
        <v>13</v>
      </c>
      <c r="J28" s="92" t="s">
        <v>105</v>
      </c>
      <c r="K28" s="93">
        <v>0</v>
      </c>
      <c r="L28" s="79">
        <v>10</v>
      </c>
      <c r="M28" s="59" t="s">
        <v>91</v>
      </c>
      <c r="N28" s="60">
        <v>0</v>
      </c>
      <c r="O28" s="79">
        <v>12</v>
      </c>
      <c r="P28" s="57" t="s">
        <v>105</v>
      </c>
      <c r="Q28" s="58"/>
      <c r="R28" s="79">
        <v>15</v>
      </c>
      <c r="S28" s="59" t="s">
        <v>107</v>
      </c>
      <c r="T28" s="60">
        <v>0</v>
      </c>
      <c r="U28" s="79">
        <v>12</v>
      </c>
      <c r="V28" s="57" t="s">
        <v>106</v>
      </c>
      <c r="W28" s="58">
        <v>0</v>
      </c>
      <c r="X28" s="79">
        <v>16</v>
      </c>
      <c r="Y28" s="57" t="s">
        <v>114</v>
      </c>
      <c r="Z28" s="58">
        <v>0</v>
      </c>
      <c r="AA28" s="122"/>
      <c r="AB28" s="92"/>
      <c r="AC28" s="120"/>
      <c r="AD28" s="79">
        <v>13</v>
      </c>
      <c r="AE28" s="59" t="s">
        <v>80</v>
      </c>
      <c r="AF28" s="60">
        <v>2</v>
      </c>
      <c r="AG28" s="122"/>
      <c r="AH28" s="92"/>
      <c r="AI28" s="120"/>
      <c r="AJ28" s="91">
        <v>9</v>
      </c>
      <c r="AK28" s="92" t="s">
        <v>84</v>
      </c>
      <c r="AL28" s="93">
        <v>0</v>
      </c>
      <c r="AM28" s="61">
        <f>ROUND(AM27/AN27,4)</f>
        <v>0.9048</v>
      </c>
      <c r="AN28" s="62">
        <f t="shared" si="2"/>
        <v>4</v>
      </c>
      <c r="AO28" s="149">
        <f>ROUND(AN28+AM28/10,4)</f>
        <v>4.0905</v>
      </c>
      <c r="AP28" s="166"/>
      <c r="AQ28" s="61">
        <f t="shared" si="0"/>
        <v>0.9048</v>
      </c>
      <c r="AR28" s="62">
        <f t="shared" si="1"/>
        <v>4</v>
      </c>
      <c r="AS28" s="149">
        <f>AO28</f>
        <v>4.0905</v>
      </c>
      <c r="AT28" s="166">
        <v>10</v>
      </c>
      <c r="AU28" s="151"/>
      <c r="AV28" s="154"/>
      <c r="AW28" s="63"/>
      <c r="AX28" s="166"/>
      <c r="AY28" s="114">
        <v>14</v>
      </c>
      <c r="AZ28" s="112"/>
      <c r="BA28" s="64" t="s">
        <v>95</v>
      </c>
      <c r="BB28" s="65"/>
      <c r="BC28" s="66"/>
      <c r="BD28" s="64">
        <v>1.8</v>
      </c>
      <c r="BE28" s="65">
        <v>5</v>
      </c>
      <c r="BF28" s="66"/>
      <c r="BG28" s="64">
        <v>3.5</v>
      </c>
      <c r="BH28" s="65">
        <v>6</v>
      </c>
      <c r="BI28" s="66"/>
    </row>
    <row r="29" spans="1:61" ht="21" customHeight="1">
      <c r="A29" s="23"/>
      <c r="B29" s="134" t="s">
        <v>158</v>
      </c>
      <c r="C29" s="135"/>
      <c r="D29" s="135"/>
      <c r="E29" s="136"/>
      <c r="F29" s="168" t="s">
        <v>24</v>
      </c>
      <c r="G29" s="116">
        <v>3</v>
      </c>
      <c r="H29" s="117">
        <v>4</v>
      </c>
      <c r="I29" s="170" t="s">
        <v>27</v>
      </c>
      <c r="J29" s="89">
        <v>0</v>
      </c>
      <c r="K29" s="90">
        <v>0</v>
      </c>
      <c r="L29" s="168" t="s">
        <v>26</v>
      </c>
      <c r="M29" s="116">
        <v>1</v>
      </c>
      <c r="N29" s="117">
        <v>6</v>
      </c>
      <c r="O29" s="86" t="s">
        <v>27</v>
      </c>
      <c r="P29" s="116"/>
      <c r="Q29" s="117"/>
      <c r="R29" s="170" t="s">
        <v>24</v>
      </c>
      <c r="S29" s="89">
        <v>0</v>
      </c>
      <c r="T29" s="90">
        <v>0</v>
      </c>
      <c r="U29" s="86" t="s">
        <v>27</v>
      </c>
      <c r="V29" s="116">
        <v>4</v>
      </c>
      <c r="W29" s="117">
        <v>4</v>
      </c>
      <c r="X29" s="168" t="s">
        <v>39</v>
      </c>
      <c r="Y29" s="116">
        <v>4</v>
      </c>
      <c r="Z29" s="117">
        <v>3</v>
      </c>
      <c r="AA29" s="86" t="s">
        <v>24</v>
      </c>
      <c r="AB29" s="116"/>
      <c r="AC29" s="117"/>
      <c r="AD29" s="86" t="s">
        <v>27</v>
      </c>
      <c r="AE29" s="116">
        <v>0</v>
      </c>
      <c r="AF29" s="117">
        <v>6</v>
      </c>
      <c r="AG29" s="168" t="s">
        <v>26</v>
      </c>
      <c r="AH29" s="116">
        <v>0</v>
      </c>
      <c r="AI29" s="117">
        <v>7</v>
      </c>
      <c r="AJ29" s="88" t="s">
        <v>26</v>
      </c>
      <c r="AK29" s="89"/>
      <c r="AL29" s="90">
        <v>0</v>
      </c>
      <c r="AM29" s="152">
        <f>AH29+AE29+AB29+Y29+V29+S29+P29+M29+J29+G29</f>
        <v>12</v>
      </c>
      <c r="AN29" s="153">
        <f t="shared" si="2"/>
        <v>30</v>
      </c>
      <c r="AO29" s="148">
        <f>AO30</f>
        <v>3.04</v>
      </c>
      <c r="AP29" s="165"/>
      <c r="AQ29" s="152">
        <f t="shared" si="0"/>
        <v>12</v>
      </c>
      <c r="AR29" s="153">
        <f t="shared" si="1"/>
        <v>30</v>
      </c>
      <c r="AS29" s="148">
        <f>AS30</f>
        <v>3.04</v>
      </c>
      <c r="AT29" s="165"/>
      <c r="AU29" s="152"/>
      <c r="AV29" s="153"/>
      <c r="AW29" s="51"/>
      <c r="AX29" s="165"/>
      <c r="AY29" s="110"/>
      <c r="AZ29" s="107"/>
      <c r="BA29" s="67"/>
      <c r="BB29" s="68"/>
      <c r="BC29" s="69"/>
      <c r="BD29" s="67"/>
      <c r="BE29" s="68"/>
      <c r="BF29" s="69"/>
      <c r="BG29" s="67"/>
      <c r="BH29" s="68"/>
      <c r="BI29" s="69"/>
    </row>
    <row r="30" spans="1:61" ht="21" customHeight="1" thickBot="1">
      <c r="A30" s="55">
        <v>2</v>
      </c>
      <c r="B30" s="137" t="s">
        <v>159</v>
      </c>
      <c r="C30" s="138"/>
      <c r="D30" s="138"/>
      <c r="E30" s="139"/>
      <c r="F30" s="56">
        <v>7</v>
      </c>
      <c r="G30" s="57" t="s">
        <v>40</v>
      </c>
      <c r="H30" s="58">
        <v>0</v>
      </c>
      <c r="I30" s="176">
        <v>8</v>
      </c>
      <c r="J30" s="92" t="s">
        <v>41</v>
      </c>
      <c r="K30" s="93">
        <v>0</v>
      </c>
      <c r="L30" s="56">
        <v>6</v>
      </c>
      <c r="M30" s="59" t="s">
        <v>42</v>
      </c>
      <c r="N30" s="60">
        <v>0</v>
      </c>
      <c r="O30" s="87">
        <v>8</v>
      </c>
      <c r="P30" s="57" t="s">
        <v>43</v>
      </c>
      <c r="Q30" s="58"/>
      <c r="R30" s="176">
        <v>4</v>
      </c>
      <c r="S30" s="92" t="s">
        <v>44</v>
      </c>
      <c r="T30" s="162">
        <v>0</v>
      </c>
      <c r="U30" s="87">
        <v>1</v>
      </c>
      <c r="V30" s="57" t="s">
        <v>33</v>
      </c>
      <c r="W30" s="58">
        <v>1</v>
      </c>
      <c r="X30" s="56">
        <v>3</v>
      </c>
      <c r="Y30" s="57" t="s">
        <v>45</v>
      </c>
      <c r="Z30" s="58">
        <v>2</v>
      </c>
      <c r="AA30" s="87">
        <v>4</v>
      </c>
      <c r="AB30" s="57" t="s">
        <v>44</v>
      </c>
      <c r="AC30" s="58"/>
      <c r="AD30" s="87">
        <v>4</v>
      </c>
      <c r="AE30" s="59" t="s">
        <v>41</v>
      </c>
      <c r="AF30" s="178">
        <v>0</v>
      </c>
      <c r="AG30" s="56">
        <v>5</v>
      </c>
      <c r="AH30" s="57" t="s">
        <v>44</v>
      </c>
      <c r="AI30" s="70">
        <v>0</v>
      </c>
      <c r="AJ30" s="91">
        <v>5</v>
      </c>
      <c r="AK30" s="92" t="s">
        <v>46</v>
      </c>
      <c r="AL30" s="93">
        <v>0</v>
      </c>
      <c r="AM30" s="61">
        <f>ROUND(AM29/AN29,4)</f>
        <v>0.4</v>
      </c>
      <c r="AN30" s="62">
        <f t="shared" si="2"/>
        <v>3</v>
      </c>
      <c r="AO30" s="149">
        <f>ROUND(AN30+AM30/10,4)</f>
        <v>3.04</v>
      </c>
      <c r="AP30" s="166"/>
      <c r="AQ30" s="61">
        <f t="shared" si="0"/>
        <v>0.4</v>
      </c>
      <c r="AR30" s="62">
        <f t="shared" si="1"/>
        <v>3</v>
      </c>
      <c r="AS30" s="149">
        <f>AO30</f>
        <v>3.04</v>
      </c>
      <c r="AT30" s="166">
        <v>11</v>
      </c>
      <c r="AU30" s="151"/>
      <c r="AV30" s="154"/>
      <c r="AW30" s="63"/>
      <c r="AX30" s="166"/>
      <c r="AY30" s="111">
        <v>2</v>
      </c>
      <c r="AZ30" s="112"/>
      <c r="BA30" s="64">
        <v>2.7</v>
      </c>
      <c r="BB30" s="65"/>
      <c r="BC30" s="66"/>
      <c r="BD30" s="64" t="s">
        <v>101</v>
      </c>
      <c r="BE30" s="65"/>
      <c r="BF30" s="66"/>
      <c r="BG30" s="64">
        <v>2.6</v>
      </c>
      <c r="BH30" s="65" t="s">
        <v>102</v>
      </c>
      <c r="BI30" s="66"/>
    </row>
    <row r="31" spans="1:61" ht="21" customHeight="1">
      <c r="A31" s="23"/>
      <c r="B31" s="134" t="s">
        <v>167</v>
      </c>
      <c r="C31" s="135"/>
      <c r="D31" s="135"/>
      <c r="E31" s="136"/>
      <c r="F31" s="170" t="s">
        <v>26</v>
      </c>
      <c r="G31" s="89">
        <v>0</v>
      </c>
      <c r="H31" s="90">
        <v>0</v>
      </c>
      <c r="I31" s="172" t="s">
        <v>61</v>
      </c>
      <c r="J31" s="116">
        <v>1</v>
      </c>
      <c r="K31" s="117">
        <v>5</v>
      </c>
      <c r="L31" s="174" t="s">
        <v>26</v>
      </c>
      <c r="M31" s="116">
        <v>1</v>
      </c>
      <c r="N31" s="117">
        <v>6</v>
      </c>
      <c r="O31" s="168" t="s">
        <v>26</v>
      </c>
      <c r="P31" s="116"/>
      <c r="Q31" s="117"/>
      <c r="R31" s="172" t="s">
        <v>27</v>
      </c>
      <c r="S31" s="116">
        <v>5</v>
      </c>
      <c r="T31" s="117">
        <v>1</v>
      </c>
      <c r="U31" s="170" t="s">
        <v>24</v>
      </c>
      <c r="V31" s="89">
        <v>0</v>
      </c>
      <c r="W31" s="90">
        <v>0</v>
      </c>
      <c r="X31" s="174" t="s">
        <v>27</v>
      </c>
      <c r="Y31" s="116">
        <v>2</v>
      </c>
      <c r="Z31" s="117">
        <v>6</v>
      </c>
      <c r="AA31" s="168" t="s">
        <v>27</v>
      </c>
      <c r="AB31" s="116"/>
      <c r="AC31" s="117"/>
      <c r="AD31" s="168" t="s">
        <v>26</v>
      </c>
      <c r="AE31" s="116">
        <v>3</v>
      </c>
      <c r="AF31" s="117">
        <v>4</v>
      </c>
      <c r="AG31" s="168" t="s">
        <v>24</v>
      </c>
      <c r="AH31" s="116">
        <v>1</v>
      </c>
      <c r="AI31" s="117">
        <v>7</v>
      </c>
      <c r="AJ31" s="88" t="s">
        <v>24</v>
      </c>
      <c r="AK31" s="89"/>
      <c r="AL31" s="90">
        <v>0</v>
      </c>
      <c r="AM31" s="152">
        <f>AH31+AE31+AB31+Y31+V31+S31+P31+M31+J31+G31</f>
        <v>13</v>
      </c>
      <c r="AN31" s="153">
        <f t="shared" si="2"/>
        <v>29</v>
      </c>
      <c r="AO31" s="148">
        <f>AO32</f>
        <v>2.0448</v>
      </c>
      <c r="AP31" s="165"/>
      <c r="AQ31" s="152">
        <f t="shared" si="0"/>
        <v>13</v>
      </c>
      <c r="AR31" s="153">
        <f t="shared" si="1"/>
        <v>29</v>
      </c>
      <c r="AS31" s="148">
        <f>AS32</f>
        <v>2.0448</v>
      </c>
      <c r="AT31" s="165"/>
      <c r="AU31" s="152"/>
      <c r="AV31" s="153"/>
      <c r="AW31" s="51"/>
      <c r="AX31" s="165"/>
      <c r="AY31" s="110"/>
      <c r="AZ31" s="107"/>
      <c r="BA31" s="67"/>
      <c r="BB31" s="68"/>
      <c r="BC31" s="69"/>
      <c r="BD31" s="67"/>
      <c r="BE31" s="68"/>
      <c r="BF31" s="69"/>
      <c r="BG31" s="67"/>
      <c r="BH31" s="68"/>
      <c r="BI31" s="69"/>
    </row>
    <row r="32" spans="1:61" ht="21" customHeight="1" thickBot="1">
      <c r="A32" s="55">
        <v>6</v>
      </c>
      <c r="B32" s="137" t="s">
        <v>168</v>
      </c>
      <c r="C32" s="138"/>
      <c r="D32" s="138"/>
      <c r="E32" s="139"/>
      <c r="F32" s="176">
        <v>3</v>
      </c>
      <c r="G32" s="92" t="s">
        <v>50</v>
      </c>
      <c r="H32" s="93">
        <v>0</v>
      </c>
      <c r="I32" s="72">
        <v>5</v>
      </c>
      <c r="J32" s="57" t="s">
        <v>62</v>
      </c>
      <c r="K32" s="58">
        <v>0</v>
      </c>
      <c r="L32" s="177">
        <v>2</v>
      </c>
      <c r="M32" s="59" t="s">
        <v>42</v>
      </c>
      <c r="N32" s="178">
        <v>0</v>
      </c>
      <c r="O32" s="56">
        <v>3</v>
      </c>
      <c r="P32" s="57" t="s">
        <v>50</v>
      </c>
      <c r="Q32" s="58"/>
      <c r="R32" s="72">
        <v>7</v>
      </c>
      <c r="S32" s="59" t="s">
        <v>65</v>
      </c>
      <c r="T32" s="60">
        <v>2</v>
      </c>
      <c r="U32" s="176">
        <v>4</v>
      </c>
      <c r="V32" s="92" t="s">
        <v>58</v>
      </c>
      <c r="W32" s="93">
        <v>0</v>
      </c>
      <c r="X32" s="177">
        <v>8</v>
      </c>
      <c r="Y32" s="57" t="s">
        <v>66</v>
      </c>
      <c r="Z32" s="58">
        <v>0</v>
      </c>
      <c r="AA32" s="56">
        <v>7</v>
      </c>
      <c r="AB32" s="57" t="s">
        <v>29</v>
      </c>
      <c r="AC32" s="58"/>
      <c r="AD32" s="56">
        <v>3</v>
      </c>
      <c r="AE32" s="59" t="s">
        <v>50</v>
      </c>
      <c r="AF32" s="60">
        <v>0</v>
      </c>
      <c r="AG32" s="56">
        <v>4</v>
      </c>
      <c r="AH32" s="57" t="s">
        <v>52</v>
      </c>
      <c r="AI32" s="70">
        <v>0</v>
      </c>
      <c r="AJ32" s="91">
        <v>1</v>
      </c>
      <c r="AK32" s="92" t="s">
        <v>36</v>
      </c>
      <c r="AL32" s="93">
        <v>0</v>
      </c>
      <c r="AM32" s="61">
        <f>ROUND(AM31/AN31,4)</f>
        <v>0.4483</v>
      </c>
      <c r="AN32" s="62">
        <f t="shared" si="2"/>
        <v>2</v>
      </c>
      <c r="AO32" s="149">
        <f>ROUND(AN32+AM32/10,4)</f>
        <v>2.0448</v>
      </c>
      <c r="AP32" s="166"/>
      <c r="AQ32" s="61">
        <f t="shared" si="0"/>
        <v>0.4483</v>
      </c>
      <c r="AR32" s="62">
        <f t="shared" si="1"/>
        <v>2</v>
      </c>
      <c r="AS32" s="149">
        <f>AO32</f>
        <v>2.0448</v>
      </c>
      <c r="AT32" s="166">
        <v>12</v>
      </c>
      <c r="AU32" s="151"/>
      <c r="AV32" s="154"/>
      <c r="AW32" s="63"/>
      <c r="AX32" s="166"/>
      <c r="AY32" s="111">
        <v>6</v>
      </c>
      <c r="AZ32" s="112"/>
      <c r="BA32" s="64"/>
      <c r="BB32" s="65"/>
      <c r="BC32" s="66"/>
      <c r="BD32" s="64" t="s">
        <v>108</v>
      </c>
      <c r="BE32" s="65"/>
      <c r="BF32" s="66"/>
      <c r="BG32" s="64">
        <v>5</v>
      </c>
      <c r="BH32" s="65">
        <v>1.7</v>
      </c>
      <c r="BI32" s="66"/>
    </row>
    <row r="33" spans="1:61" ht="21" customHeight="1">
      <c r="A33" s="23"/>
      <c r="B33" s="134" t="s">
        <v>169</v>
      </c>
      <c r="C33" s="135"/>
      <c r="D33" s="135"/>
      <c r="E33" s="136"/>
      <c r="F33" s="172" t="s">
        <v>27</v>
      </c>
      <c r="G33" s="116">
        <v>2</v>
      </c>
      <c r="H33" s="117">
        <v>5</v>
      </c>
      <c r="I33" s="174" t="s">
        <v>61</v>
      </c>
      <c r="J33" s="116">
        <v>1</v>
      </c>
      <c r="K33" s="117">
        <v>5</v>
      </c>
      <c r="L33" s="172" t="s">
        <v>24</v>
      </c>
      <c r="M33" s="116">
        <v>4</v>
      </c>
      <c r="N33" s="117">
        <v>3</v>
      </c>
      <c r="O33" s="180"/>
      <c r="P33" s="118"/>
      <c r="Q33" s="119"/>
      <c r="R33" s="174" t="s">
        <v>26</v>
      </c>
      <c r="S33" s="116">
        <v>2</v>
      </c>
      <c r="T33" s="117">
        <v>6</v>
      </c>
      <c r="U33" s="172" t="s">
        <v>39</v>
      </c>
      <c r="V33" s="116">
        <v>2</v>
      </c>
      <c r="W33" s="117">
        <v>5</v>
      </c>
      <c r="X33" s="170" t="s">
        <v>24</v>
      </c>
      <c r="Y33" s="89">
        <v>0</v>
      </c>
      <c r="Z33" s="90">
        <v>0</v>
      </c>
      <c r="AA33" s="180"/>
      <c r="AB33" s="118"/>
      <c r="AC33" s="119"/>
      <c r="AD33" s="170" t="s">
        <v>25</v>
      </c>
      <c r="AE33" s="89">
        <v>0</v>
      </c>
      <c r="AF33" s="90">
        <v>0</v>
      </c>
      <c r="AG33" s="168" t="s">
        <v>26</v>
      </c>
      <c r="AH33" s="116">
        <v>0</v>
      </c>
      <c r="AI33" s="117">
        <v>7</v>
      </c>
      <c r="AJ33" s="88" t="s">
        <v>26</v>
      </c>
      <c r="AK33" s="89"/>
      <c r="AL33" s="90">
        <v>0</v>
      </c>
      <c r="AM33" s="152">
        <f>AH33+AE33+AB33+Y33+V33+S33+P33+M33+J33+G33</f>
        <v>11</v>
      </c>
      <c r="AN33" s="153">
        <f t="shared" si="2"/>
        <v>31</v>
      </c>
      <c r="AO33" s="148">
        <f>AO34</f>
        <v>2.0355</v>
      </c>
      <c r="AP33" s="165"/>
      <c r="AQ33" s="152">
        <f t="shared" si="0"/>
        <v>11</v>
      </c>
      <c r="AR33" s="153">
        <f t="shared" si="1"/>
        <v>31</v>
      </c>
      <c r="AS33" s="148">
        <f>AS34</f>
        <v>2.0355</v>
      </c>
      <c r="AT33" s="165"/>
      <c r="AU33" s="152"/>
      <c r="AV33" s="153"/>
      <c r="AW33" s="51"/>
      <c r="AX33" s="165"/>
      <c r="AY33" s="110"/>
      <c r="AZ33" s="107"/>
      <c r="BA33" s="67"/>
      <c r="BB33" s="68"/>
      <c r="BC33" s="69"/>
      <c r="BD33" s="67"/>
      <c r="BE33" s="68"/>
      <c r="BF33" s="69"/>
      <c r="BG33" s="67"/>
      <c r="BH33" s="68"/>
      <c r="BI33" s="69"/>
    </row>
    <row r="34" spans="1:61" ht="21" customHeight="1" thickBot="1">
      <c r="A34" s="55">
        <v>5</v>
      </c>
      <c r="B34" s="137" t="s">
        <v>170</v>
      </c>
      <c r="C34" s="138"/>
      <c r="D34" s="138"/>
      <c r="E34" s="139"/>
      <c r="F34" s="72">
        <v>4</v>
      </c>
      <c r="G34" s="57" t="s">
        <v>55</v>
      </c>
      <c r="H34" s="58">
        <v>0</v>
      </c>
      <c r="I34" s="177">
        <v>6</v>
      </c>
      <c r="J34" s="57" t="s">
        <v>62</v>
      </c>
      <c r="K34" s="58">
        <v>0</v>
      </c>
      <c r="L34" s="72">
        <v>3</v>
      </c>
      <c r="M34" s="59" t="s">
        <v>51</v>
      </c>
      <c r="N34" s="60">
        <v>2</v>
      </c>
      <c r="O34" s="181"/>
      <c r="P34" s="92"/>
      <c r="Q34" s="120"/>
      <c r="R34" s="177">
        <v>1</v>
      </c>
      <c r="S34" s="59" t="s">
        <v>32</v>
      </c>
      <c r="T34" s="178">
        <v>0</v>
      </c>
      <c r="U34" s="72">
        <v>8</v>
      </c>
      <c r="V34" s="57" t="s">
        <v>63</v>
      </c>
      <c r="W34" s="58">
        <v>0</v>
      </c>
      <c r="X34" s="176">
        <v>7</v>
      </c>
      <c r="Y34" s="92" t="s">
        <v>35</v>
      </c>
      <c r="Z34" s="93">
        <v>0</v>
      </c>
      <c r="AA34" s="181"/>
      <c r="AB34" s="92"/>
      <c r="AC34" s="120"/>
      <c r="AD34" s="176">
        <v>8</v>
      </c>
      <c r="AE34" s="92" t="s">
        <v>31</v>
      </c>
      <c r="AF34" s="162">
        <v>0</v>
      </c>
      <c r="AG34" s="56">
        <v>2</v>
      </c>
      <c r="AH34" s="57" t="s">
        <v>44</v>
      </c>
      <c r="AI34" s="70">
        <v>0</v>
      </c>
      <c r="AJ34" s="91">
        <v>2</v>
      </c>
      <c r="AK34" s="92" t="s">
        <v>46</v>
      </c>
      <c r="AL34" s="93">
        <v>0</v>
      </c>
      <c r="AM34" s="61">
        <f>ROUND(AM33/AN33,4)</f>
        <v>0.3548</v>
      </c>
      <c r="AN34" s="62">
        <f t="shared" si="2"/>
        <v>2</v>
      </c>
      <c r="AO34" s="149">
        <f>ROUND(AN34+AM34/10,4)</f>
        <v>2.0355</v>
      </c>
      <c r="AP34" s="166"/>
      <c r="AQ34" s="61">
        <f t="shared" si="0"/>
        <v>0.3548</v>
      </c>
      <c r="AR34" s="62">
        <f t="shared" si="1"/>
        <v>2</v>
      </c>
      <c r="AS34" s="149">
        <f>AO34</f>
        <v>2.0355</v>
      </c>
      <c r="AT34" s="166">
        <v>13</v>
      </c>
      <c r="AU34" s="151"/>
      <c r="AV34" s="154"/>
      <c r="AW34" s="63"/>
      <c r="AX34" s="166"/>
      <c r="AY34" s="111">
        <v>5</v>
      </c>
      <c r="AZ34" s="112"/>
      <c r="BA34" s="64" t="s">
        <v>111</v>
      </c>
      <c r="BB34" s="65"/>
      <c r="BC34" s="66"/>
      <c r="BD34" s="64" t="s">
        <v>112</v>
      </c>
      <c r="BE34" s="65" t="s">
        <v>86</v>
      </c>
      <c r="BF34" s="66"/>
      <c r="BG34" s="64"/>
      <c r="BH34" s="65" t="s">
        <v>113</v>
      </c>
      <c r="BI34" s="66"/>
    </row>
    <row r="35" spans="1:61" ht="21" customHeight="1">
      <c r="A35" s="23"/>
      <c r="B35" s="134" t="s">
        <v>164</v>
      </c>
      <c r="C35" s="135"/>
      <c r="D35" s="135"/>
      <c r="E35" s="136"/>
      <c r="F35" s="168" t="s">
        <v>23</v>
      </c>
      <c r="G35" s="116">
        <v>1</v>
      </c>
      <c r="H35" s="117">
        <v>8</v>
      </c>
      <c r="I35" s="86" t="s">
        <v>24</v>
      </c>
      <c r="J35" s="116">
        <v>2</v>
      </c>
      <c r="K35" s="117">
        <v>6</v>
      </c>
      <c r="L35" s="170" t="s">
        <v>25</v>
      </c>
      <c r="M35" s="89">
        <v>0</v>
      </c>
      <c r="N35" s="90">
        <v>0</v>
      </c>
      <c r="O35" s="168" t="s">
        <v>24</v>
      </c>
      <c r="P35" s="116"/>
      <c r="Q35" s="117"/>
      <c r="R35" s="168" t="s">
        <v>26</v>
      </c>
      <c r="S35" s="116">
        <v>2</v>
      </c>
      <c r="T35" s="117">
        <v>6</v>
      </c>
      <c r="U35" s="168" t="s">
        <v>27</v>
      </c>
      <c r="V35" s="116">
        <v>4</v>
      </c>
      <c r="W35" s="117">
        <v>4</v>
      </c>
      <c r="X35" s="168" t="s">
        <v>26</v>
      </c>
      <c r="Y35" s="116">
        <v>0</v>
      </c>
      <c r="Z35" s="117">
        <v>9</v>
      </c>
      <c r="AA35" s="121"/>
      <c r="AB35" s="118"/>
      <c r="AC35" s="119"/>
      <c r="AD35" s="168" t="s">
        <v>24</v>
      </c>
      <c r="AE35" s="116">
        <v>4</v>
      </c>
      <c r="AF35" s="117">
        <v>4</v>
      </c>
      <c r="AG35" s="121"/>
      <c r="AH35" s="118"/>
      <c r="AI35" s="119"/>
      <c r="AJ35" s="88" t="s">
        <v>24</v>
      </c>
      <c r="AK35" s="89"/>
      <c r="AL35" s="90">
        <v>0</v>
      </c>
      <c r="AM35" s="152">
        <f>AH35+AE35+AB35+Y35+V35+S35+P35+M35+J35+G35</f>
        <v>13</v>
      </c>
      <c r="AN35" s="153">
        <f t="shared" si="2"/>
        <v>37</v>
      </c>
      <c r="AO35" s="148">
        <f>AO36</f>
        <v>2.0351</v>
      </c>
      <c r="AP35" s="165"/>
      <c r="AQ35" s="152">
        <f t="shared" si="0"/>
        <v>13</v>
      </c>
      <c r="AR35" s="153">
        <f t="shared" si="1"/>
        <v>37</v>
      </c>
      <c r="AS35" s="148">
        <f>AS36</f>
        <v>2.0351</v>
      </c>
      <c r="AT35" s="165"/>
      <c r="AU35" s="152"/>
      <c r="AV35" s="153"/>
      <c r="AW35" s="51"/>
      <c r="AX35" s="165"/>
      <c r="AY35" s="110"/>
      <c r="AZ35" s="107"/>
      <c r="BA35" s="67"/>
      <c r="BB35" s="68"/>
      <c r="BC35" s="69"/>
      <c r="BD35" s="67"/>
      <c r="BE35" s="68"/>
      <c r="BF35" s="69"/>
      <c r="BG35" s="67"/>
      <c r="BH35" s="68"/>
      <c r="BI35" s="69"/>
    </row>
    <row r="36" spans="1:61" ht="21" customHeight="1" thickBot="1">
      <c r="A36" s="55">
        <v>1</v>
      </c>
      <c r="B36" s="137" t="s">
        <v>165</v>
      </c>
      <c r="C36" s="138"/>
      <c r="D36" s="138"/>
      <c r="E36" s="139"/>
      <c r="F36" s="56">
        <v>8</v>
      </c>
      <c r="G36" s="57" t="s">
        <v>28</v>
      </c>
      <c r="H36" s="58">
        <v>0</v>
      </c>
      <c r="I36" s="87">
        <v>3</v>
      </c>
      <c r="J36" s="57" t="s">
        <v>29</v>
      </c>
      <c r="K36" s="58">
        <v>0</v>
      </c>
      <c r="L36" s="176">
        <v>7</v>
      </c>
      <c r="M36" s="92" t="s">
        <v>30</v>
      </c>
      <c r="N36" s="162">
        <v>0</v>
      </c>
      <c r="O36" s="56">
        <v>7</v>
      </c>
      <c r="P36" s="57" t="s">
        <v>31</v>
      </c>
      <c r="Q36" s="58"/>
      <c r="R36" s="56">
        <v>5</v>
      </c>
      <c r="S36" s="59" t="s">
        <v>32</v>
      </c>
      <c r="T36" s="60">
        <v>0</v>
      </c>
      <c r="U36" s="56">
        <v>2</v>
      </c>
      <c r="V36" s="57" t="s">
        <v>33</v>
      </c>
      <c r="W36" s="58">
        <v>1</v>
      </c>
      <c r="X36" s="56">
        <v>4</v>
      </c>
      <c r="Y36" s="57" t="s">
        <v>34</v>
      </c>
      <c r="Z36" s="58">
        <v>0</v>
      </c>
      <c r="AA36" s="122"/>
      <c r="AB36" s="92"/>
      <c r="AC36" s="120"/>
      <c r="AD36" s="56">
        <v>7</v>
      </c>
      <c r="AE36" s="59" t="s">
        <v>35</v>
      </c>
      <c r="AF36" s="60">
        <v>1</v>
      </c>
      <c r="AG36" s="122"/>
      <c r="AH36" s="92"/>
      <c r="AI36" s="120"/>
      <c r="AJ36" s="91">
        <v>6</v>
      </c>
      <c r="AK36" s="92" t="s">
        <v>36</v>
      </c>
      <c r="AL36" s="93">
        <v>0</v>
      </c>
      <c r="AM36" s="61">
        <f>ROUND(AM35/AN35,4)</f>
        <v>0.3514</v>
      </c>
      <c r="AN36" s="62">
        <f t="shared" si="2"/>
        <v>2</v>
      </c>
      <c r="AO36" s="149">
        <f>ROUND(AN36+AM36/10,4)</f>
        <v>2.0351</v>
      </c>
      <c r="AP36" s="166"/>
      <c r="AQ36" s="61">
        <f t="shared" si="0"/>
        <v>0.3514</v>
      </c>
      <c r="AR36" s="62">
        <f t="shared" si="1"/>
        <v>2</v>
      </c>
      <c r="AS36" s="149">
        <f>AO36</f>
        <v>2.0351</v>
      </c>
      <c r="AT36" s="166">
        <v>14</v>
      </c>
      <c r="AU36" s="151"/>
      <c r="AV36" s="154"/>
      <c r="AW36" s="63"/>
      <c r="AX36" s="166"/>
      <c r="AY36" s="111">
        <v>1</v>
      </c>
      <c r="AZ36" s="112"/>
      <c r="BA36" s="64" t="s">
        <v>115</v>
      </c>
      <c r="BB36" s="65"/>
      <c r="BC36" s="66"/>
      <c r="BD36" s="64">
        <v>2.3</v>
      </c>
      <c r="BE36" s="65">
        <v>7</v>
      </c>
      <c r="BF36" s="66"/>
      <c r="BG36" s="64">
        <v>3</v>
      </c>
      <c r="BH36" s="65" t="s">
        <v>116</v>
      </c>
      <c r="BI36" s="66"/>
    </row>
    <row r="37" spans="1:61" ht="21" customHeight="1">
      <c r="A37" s="23"/>
      <c r="B37" s="134" t="s">
        <v>166</v>
      </c>
      <c r="C37" s="135"/>
      <c r="D37" s="135"/>
      <c r="E37" s="136"/>
      <c r="F37" s="174" t="s">
        <v>23</v>
      </c>
      <c r="G37" s="116">
        <v>1</v>
      </c>
      <c r="H37" s="117">
        <v>8</v>
      </c>
      <c r="I37" s="170" t="s">
        <v>27</v>
      </c>
      <c r="J37" s="89">
        <v>0</v>
      </c>
      <c r="K37" s="90">
        <v>0</v>
      </c>
      <c r="L37" s="172" t="s">
        <v>27</v>
      </c>
      <c r="M37" s="116">
        <v>3</v>
      </c>
      <c r="N37" s="117">
        <v>5</v>
      </c>
      <c r="O37" s="168" t="s">
        <v>27</v>
      </c>
      <c r="P37" s="116"/>
      <c r="Q37" s="117"/>
      <c r="R37" s="172" t="s">
        <v>39</v>
      </c>
      <c r="S37" s="116">
        <v>4</v>
      </c>
      <c r="T37" s="117">
        <v>4</v>
      </c>
      <c r="U37" s="174" t="s">
        <v>39</v>
      </c>
      <c r="V37" s="116">
        <v>2</v>
      </c>
      <c r="W37" s="117">
        <v>5</v>
      </c>
      <c r="X37" s="172" t="s">
        <v>27</v>
      </c>
      <c r="Y37" s="116">
        <v>2</v>
      </c>
      <c r="Z37" s="117">
        <v>6</v>
      </c>
      <c r="AA37" s="180"/>
      <c r="AB37" s="118"/>
      <c r="AC37" s="119"/>
      <c r="AD37" s="170" t="s">
        <v>25</v>
      </c>
      <c r="AE37" s="89">
        <v>0</v>
      </c>
      <c r="AF37" s="90">
        <v>0</v>
      </c>
      <c r="AG37" s="168" t="s">
        <v>27</v>
      </c>
      <c r="AH37" s="116">
        <v>2</v>
      </c>
      <c r="AI37" s="117">
        <v>5</v>
      </c>
      <c r="AJ37" s="88" t="s">
        <v>27</v>
      </c>
      <c r="AK37" s="89"/>
      <c r="AL37" s="90">
        <v>0</v>
      </c>
      <c r="AM37" s="152">
        <f>AH37+AE37+AB37+Y37+V37+S37+P37+M37+J37+G37</f>
        <v>14</v>
      </c>
      <c r="AN37" s="153">
        <f t="shared" si="2"/>
        <v>33</v>
      </c>
      <c r="AO37" s="148">
        <f>AO38</f>
        <v>1.0424</v>
      </c>
      <c r="AP37" s="165"/>
      <c r="AQ37" s="152">
        <f t="shared" si="0"/>
        <v>14</v>
      </c>
      <c r="AR37" s="153">
        <f t="shared" si="1"/>
        <v>33</v>
      </c>
      <c r="AS37" s="148">
        <f>AS38</f>
        <v>1.0424</v>
      </c>
      <c r="AT37" s="165"/>
      <c r="AU37" s="155"/>
      <c r="AV37" s="156"/>
      <c r="AW37" s="157"/>
      <c r="AX37" s="165"/>
      <c r="AY37" s="110"/>
      <c r="AZ37" s="107"/>
      <c r="BA37" s="67"/>
      <c r="BB37" s="68"/>
      <c r="BC37" s="69"/>
      <c r="BD37" s="67"/>
      <c r="BE37" s="68"/>
      <c r="BF37" s="69"/>
      <c r="BG37" s="67"/>
      <c r="BH37" s="68"/>
      <c r="BI37" s="69"/>
    </row>
    <row r="38" spans="1:61" ht="21" customHeight="1" thickBot="1">
      <c r="A38" s="55">
        <v>8</v>
      </c>
      <c r="B38" s="137" t="s">
        <v>165</v>
      </c>
      <c r="C38" s="138"/>
      <c r="D38" s="138"/>
      <c r="E38" s="139"/>
      <c r="F38" s="177">
        <v>1</v>
      </c>
      <c r="G38" s="57" t="s">
        <v>28</v>
      </c>
      <c r="H38" s="58">
        <v>0</v>
      </c>
      <c r="I38" s="176">
        <v>2</v>
      </c>
      <c r="J38" s="92" t="s">
        <v>41</v>
      </c>
      <c r="K38" s="93">
        <v>0</v>
      </c>
      <c r="L38" s="72">
        <v>4</v>
      </c>
      <c r="M38" s="59" t="s">
        <v>57</v>
      </c>
      <c r="N38" s="60">
        <v>0</v>
      </c>
      <c r="O38" s="56">
        <v>2</v>
      </c>
      <c r="P38" s="57" t="s">
        <v>43</v>
      </c>
      <c r="Q38" s="58"/>
      <c r="R38" s="72">
        <v>3</v>
      </c>
      <c r="S38" s="59" t="s">
        <v>31</v>
      </c>
      <c r="T38" s="60">
        <v>1</v>
      </c>
      <c r="U38" s="177">
        <v>5</v>
      </c>
      <c r="V38" s="57" t="s">
        <v>63</v>
      </c>
      <c r="W38" s="58">
        <v>0</v>
      </c>
      <c r="X38" s="72">
        <v>6</v>
      </c>
      <c r="Y38" s="57" t="s">
        <v>66</v>
      </c>
      <c r="Z38" s="58">
        <v>0</v>
      </c>
      <c r="AA38" s="181"/>
      <c r="AB38" s="92"/>
      <c r="AC38" s="120"/>
      <c r="AD38" s="176">
        <v>5</v>
      </c>
      <c r="AE38" s="92" t="s">
        <v>31</v>
      </c>
      <c r="AF38" s="162">
        <v>0</v>
      </c>
      <c r="AG38" s="56">
        <v>7</v>
      </c>
      <c r="AH38" s="57" t="s">
        <v>71</v>
      </c>
      <c r="AI38" s="70">
        <v>0</v>
      </c>
      <c r="AJ38" s="91">
        <v>7</v>
      </c>
      <c r="AK38" s="92" t="s">
        <v>71</v>
      </c>
      <c r="AL38" s="93">
        <v>0</v>
      </c>
      <c r="AM38" s="61">
        <f>ROUND(AM37/AN37,4)</f>
        <v>0.4242</v>
      </c>
      <c r="AN38" s="62">
        <f t="shared" si="2"/>
        <v>1</v>
      </c>
      <c r="AO38" s="149">
        <f>ROUND(AN38+AM38/10,4)</f>
        <v>1.0424</v>
      </c>
      <c r="AP38" s="166"/>
      <c r="AQ38" s="61">
        <f t="shared" si="0"/>
        <v>0.4242</v>
      </c>
      <c r="AR38" s="62">
        <f t="shared" si="1"/>
        <v>1</v>
      </c>
      <c r="AS38" s="149">
        <f>AO38</f>
        <v>1.0424</v>
      </c>
      <c r="AT38" s="166">
        <v>15</v>
      </c>
      <c r="AU38" s="158"/>
      <c r="AV38" s="159"/>
      <c r="AW38" s="160"/>
      <c r="AX38" s="166"/>
      <c r="AY38" s="111">
        <v>8</v>
      </c>
      <c r="AZ38" s="112"/>
      <c r="BA38" s="64" t="s">
        <v>118</v>
      </c>
      <c r="BB38" s="65"/>
      <c r="BC38" s="66"/>
      <c r="BD38" s="64" t="s">
        <v>119</v>
      </c>
      <c r="BE38" s="65"/>
      <c r="BF38" s="66"/>
      <c r="BG38" s="64">
        <v>1.3</v>
      </c>
      <c r="BH38" s="65" t="s">
        <v>120</v>
      </c>
      <c r="BI38" s="66"/>
    </row>
    <row r="39" spans="1:61" ht="21" customHeight="1">
      <c r="A39" s="23"/>
      <c r="B39" s="134" t="s">
        <v>156</v>
      </c>
      <c r="C39" s="135"/>
      <c r="D39" s="135"/>
      <c r="E39" s="136"/>
      <c r="F39" s="168" t="s">
        <v>27</v>
      </c>
      <c r="G39" s="116">
        <v>2</v>
      </c>
      <c r="H39" s="117">
        <v>5</v>
      </c>
      <c r="I39" s="168" t="s">
        <v>26</v>
      </c>
      <c r="J39" s="116">
        <v>0</v>
      </c>
      <c r="K39" s="117">
        <v>5</v>
      </c>
      <c r="L39" s="86" t="s">
        <v>27</v>
      </c>
      <c r="M39" s="116">
        <v>3</v>
      </c>
      <c r="N39" s="117">
        <v>5</v>
      </c>
      <c r="O39" s="180"/>
      <c r="P39" s="118"/>
      <c r="Q39" s="119"/>
      <c r="R39" s="170" t="s">
        <v>24</v>
      </c>
      <c r="S39" s="89">
        <v>0</v>
      </c>
      <c r="T39" s="90">
        <v>0</v>
      </c>
      <c r="U39" s="170" t="s">
        <v>24</v>
      </c>
      <c r="V39" s="89">
        <v>0</v>
      </c>
      <c r="W39" s="90">
        <v>0</v>
      </c>
      <c r="X39" s="168" t="s">
        <v>26</v>
      </c>
      <c r="Y39" s="116">
        <v>0</v>
      </c>
      <c r="Z39" s="117">
        <v>9</v>
      </c>
      <c r="AA39" s="86" t="s">
        <v>24</v>
      </c>
      <c r="AB39" s="116"/>
      <c r="AC39" s="117"/>
      <c r="AD39" s="86" t="s">
        <v>27</v>
      </c>
      <c r="AE39" s="116">
        <v>0</v>
      </c>
      <c r="AF39" s="117">
        <v>6</v>
      </c>
      <c r="AG39" s="168" t="s">
        <v>24</v>
      </c>
      <c r="AH39" s="116">
        <v>1</v>
      </c>
      <c r="AI39" s="117">
        <v>7</v>
      </c>
      <c r="AJ39" s="88" t="s">
        <v>25</v>
      </c>
      <c r="AK39" s="89"/>
      <c r="AL39" s="90">
        <v>0</v>
      </c>
      <c r="AM39" s="152">
        <f>AH39+AE39+AB39+Y39+V39+S39+P39+M39+J39+G39</f>
        <v>6</v>
      </c>
      <c r="AN39" s="153">
        <f t="shared" si="2"/>
        <v>37</v>
      </c>
      <c r="AO39" s="148">
        <f>AO40</f>
        <v>0.0162</v>
      </c>
      <c r="AP39" s="165"/>
      <c r="AQ39" s="152">
        <f t="shared" si="0"/>
        <v>6</v>
      </c>
      <c r="AR39" s="153">
        <f t="shared" si="1"/>
        <v>37</v>
      </c>
      <c r="AS39" s="148">
        <f>AS40</f>
        <v>0.0162</v>
      </c>
      <c r="AT39" s="165"/>
      <c r="AU39" s="152"/>
      <c r="AV39" s="153"/>
      <c r="AW39" s="51"/>
      <c r="AX39" s="165"/>
      <c r="AY39" s="110"/>
      <c r="AZ39" s="107"/>
      <c r="BA39" s="67"/>
      <c r="BB39" s="68"/>
      <c r="BC39" s="69"/>
      <c r="BD39" s="67"/>
      <c r="BE39" s="68"/>
      <c r="BF39" s="69"/>
      <c r="BG39" s="67"/>
      <c r="BH39" s="68"/>
      <c r="BI39" s="69"/>
    </row>
    <row r="40" spans="1:61" ht="21" customHeight="1" thickBot="1">
      <c r="A40" s="55">
        <v>4</v>
      </c>
      <c r="B40" s="137" t="s">
        <v>157</v>
      </c>
      <c r="C40" s="138"/>
      <c r="D40" s="138"/>
      <c r="E40" s="139"/>
      <c r="F40" s="56">
        <v>5</v>
      </c>
      <c r="G40" s="57" t="s">
        <v>55</v>
      </c>
      <c r="H40" s="58">
        <v>0</v>
      </c>
      <c r="I40" s="56">
        <v>7</v>
      </c>
      <c r="J40" s="57" t="s">
        <v>56</v>
      </c>
      <c r="K40" s="58">
        <v>0</v>
      </c>
      <c r="L40" s="87">
        <v>8</v>
      </c>
      <c r="M40" s="59" t="s">
        <v>57</v>
      </c>
      <c r="N40" s="178">
        <v>0</v>
      </c>
      <c r="O40" s="181"/>
      <c r="P40" s="92"/>
      <c r="Q40" s="120"/>
      <c r="R40" s="176">
        <v>2</v>
      </c>
      <c r="S40" s="92" t="s">
        <v>44</v>
      </c>
      <c r="T40" s="162">
        <v>0</v>
      </c>
      <c r="U40" s="176">
        <v>6</v>
      </c>
      <c r="V40" s="92" t="s">
        <v>58</v>
      </c>
      <c r="W40" s="93">
        <v>0</v>
      </c>
      <c r="X40" s="56">
        <v>1</v>
      </c>
      <c r="Y40" s="57" t="s">
        <v>34</v>
      </c>
      <c r="Z40" s="58">
        <v>0</v>
      </c>
      <c r="AA40" s="87">
        <v>2</v>
      </c>
      <c r="AB40" s="57" t="s">
        <v>44</v>
      </c>
      <c r="AC40" s="58"/>
      <c r="AD40" s="87">
        <v>2</v>
      </c>
      <c r="AE40" s="59" t="s">
        <v>41</v>
      </c>
      <c r="AF40" s="178">
        <v>0</v>
      </c>
      <c r="AG40" s="56">
        <v>6</v>
      </c>
      <c r="AH40" s="57" t="s">
        <v>52</v>
      </c>
      <c r="AI40" s="70">
        <v>0</v>
      </c>
      <c r="AJ40" s="91">
        <v>3</v>
      </c>
      <c r="AK40" s="92" t="s">
        <v>52</v>
      </c>
      <c r="AL40" s="93">
        <v>0</v>
      </c>
      <c r="AM40" s="61">
        <f>ROUND(AM39/AN39,4)</f>
        <v>0.1622</v>
      </c>
      <c r="AN40" s="62">
        <f t="shared" si="2"/>
        <v>0</v>
      </c>
      <c r="AO40" s="149">
        <f>ROUND(AN40+AM40/10,4)</f>
        <v>0.0162</v>
      </c>
      <c r="AP40" s="166"/>
      <c r="AQ40" s="61">
        <f t="shared" si="0"/>
        <v>0.1622</v>
      </c>
      <c r="AR40" s="62">
        <f t="shared" si="1"/>
        <v>0</v>
      </c>
      <c r="AS40" s="149">
        <f>AO40</f>
        <v>0.0162</v>
      </c>
      <c r="AT40" s="166">
        <v>16</v>
      </c>
      <c r="AU40" s="151"/>
      <c r="AV40" s="154"/>
      <c r="AW40" s="63"/>
      <c r="AX40" s="166"/>
      <c r="AY40" s="111">
        <v>4</v>
      </c>
      <c r="AZ40" s="112"/>
      <c r="BA40" s="64" t="s">
        <v>118</v>
      </c>
      <c r="BB40" s="65"/>
      <c r="BC40" s="66"/>
      <c r="BD40" s="64">
        <v>3.5</v>
      </c>
      <c r="BE40" s="65"/>
      <c r="BF40" s="66"/>
      <c r="BG40" s="64" t="s">
        <v>121</v>
      </c>
      <c r="BH40" s="65">
        <v>8</v>
      </c>
      <c r="BI40" s="66"/>
    </row>
    <row r="41" spans="2:58" s="2" customFormat="1" ht="22.5" customHeight="1">
      <c r="B41" s="80"/>
      <c r="C41" s="81"/>
      <c r="D41" s="81"/>
      <c r="F41" s="82"/>
      <c r="G41" s="2">
        <v>1</v>
      </c>
      <c r="J41" s="2">
        <v>2</v>
      </c>
      <c r="M41" s="2">
        <v>3</v>
      </c>
      <c r="N41" s="130"/>
      <c r="O41" s="81"/>
      <c r="P41" s="2" t="s">
        <v>4</v>
      </c>
      <c r="Q41" s="83"/>
      <c r="R41" s="82"/>
      <c r="S41" s="2">
        <v>4</v>
      </c>
      <c r="U41" s="82"/>
      <c r="V41" s="2">
        <v>5</v>
      </c>
      <c r="Y41" s="2">
        <v>6</v>
      </c>
      <c r="Z41" s="130"/>
      <c r="AA41" s="81"/>
      <c r="AB41" s="2" t="s">
        <v>5</v>
      </c>
      <c r="AC41" s="84"/>
      <c r="AE41" s="2">
        <v>7</v>
      </c>
      <c r="AF41" s="131"/>
      <c r="AG41" s="81"/>
      <c r="AH41" s="2" t="s">
        <v>6</v>
      </c>
      <c r="AI41" s="130"/>
      <c r="AK41" s="95">
        <v>8</v>
      </c>
      <c r="AM41"/>
      <c r="AN41"/>
      <c r="AO41"/>
      <c r="AP41"/>
      <c r="AQ41"/>
      <c r="AR41"/>
      <c r="AS41"/>
      <c r="BA41" s="85" t="s">
        <v>122</v>
      </c>
      <c r="BB41"/>
      <c r="BC41"/>
      <c r="BD41"/>
      <c r="BE41"/>
      <c r="BF41"/>
    </row>
    <row r="42" spans="51:52" ht="22.5" customHeight="1">
      <c r="AY42"/>
      <c r="AZ42"/>
    </row>
    <row r="43" spans="51:52" ht="22.5" customHeight="1">
      <c r="AY43"/>
      <c r="AZ43"/>
    </row>
    <row r="44" spans="51:52" ht="22.5" customHeight="1">
      <c r="AY44"/>
      <c r="AZ44"/>
    </row>
    <row r="45" spans="51:52" ht="22.5" customHeight="1">
      <c r="AY45"/>
      <c r="AZ45"/>
    </row>
    <row r="46" spans="51:52" ht="22.5" customHeight="1">
      <c r="AY46"/>
      <c r="AZ46"/>
    </row>
    <row r="47" spans="31:52" ht="22.5" customHeight="1">
      <c r="AE47" t="s">
        <v>0</v>
      </c>
      <c r="AY47"/>
      <c r="AZ47"/>
    </row>
    <row r="48" spans="51:52" ht="22.5" customHeight="1">
      <c r="AY48"/>
      <c r="AZ48"/>
    </row>
  </sheetData>
  <mergeCells count="6">
    <mergeCell ref="A4:H5"/>
    <mergeCell ref="AP6:AP8"/>
    <mergeCell ref="AT6:AT8"/>
    <mergeCell ref="AX6:AX8"/>
    <mergeCell ref="B7:C7"/>
    <mergeCell ref="D8:E8"/>
  </mergeCells>
  <printOptions/>
  <pageMargins left="0" right="0" top="0.7874015748031497" bottom="0" header="0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2013-01-30T11:30:51Z</cp:lastPrinted>
  <dcterms:created xsi:type="dcterms:W3CDTF">2007-01-09T20:18:25Z</dcterms:created>
  <dcterms:modified xsi:type="dcterms:W3CDTF">2013-02-17T16:43:18Z</dcterms:modified>
  <cp:category/>
  <cp:version/>
  <cp:contentType/>
  <cp:contentStatus/>
</cp:coreProperties>
</file>